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61" documentId="120_S{2AC9BD13-BADA-5192-A53E-5A8FF88502F6}" xr6:coauthVersionLast="47" xr6:coauthVersionMax="47" xr10:uidLastSave="{C8DB8995-ED4B-4BE3-9800-91AFBD9FF37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<sst xmlns="http://schemas.openxmlformats.org/spreadsheetml/2006/main" count="180301" uniqueCount="39135">
  <si>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</si>
  <si>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</si>
  <si>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</si>
  <si>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</si>
  <si>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</si>
  <si>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</si>
  <si>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</si>
  <si>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</si>
  <si>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</si>
  <si>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</si>
  <si>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</si>
  <si>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</si>
  <si>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</si>
  <si>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</si>
  <si>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</si>
  <si>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</si>
  <si>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</si>
  <si>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</si>
  <si>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</si>
  <si>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</si>
  <si>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</si>
  <si>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</si>
  <si>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</si>
  <si>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</si>
  <si>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</si>
  <si>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</si>
  <si>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</si>
  <si>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</si>
  <si>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</si>
  <si>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</si>
  <si>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</si>
  <si>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</si>
  <si>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</si>
  <si>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</si>
  <si>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</si>
  <si>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</si>
  <si>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</si>
  <si>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</si>
  <si>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</si>
  <si>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</si>
  <si>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</si>
  <si>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</si>
  <si>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</si>
  <si>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</si>
  <si>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</si>
  <si>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</si>
  <si>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</si>
  <si>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</si>
  <si>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</si>
  <si>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</si>
  <si>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</si>
  <si>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</si>
  <si>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</si>
  <si>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</si>
  <si>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</si>
  <si>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</si>
  <si>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</si>
  <si>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</si>
  <si>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</si>
  <si>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</si>
  <si>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</si>
  <si>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</si>
  <si>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</si>
  <si>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</si>
  <si>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</si>
  <si>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</si>
  <si>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</si>
  <si>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</si>
  <si>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</si>
  <si>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</si>
  <si>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</si>
  <si>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</si>
  <si>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</si>
  <si>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</si>
  <si>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</si>
  <si>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</si>
  <si>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</si>
  <si>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</si>
  <si>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</si>
  <si>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</si>
  <si>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</si>
  <si>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</si>
  <si>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</si>
  <si>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</si>
  <si>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</si>
  <si>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</si>
  <si>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</si>
  <si>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</si>
  <si>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</si>
  <si>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</si>
  <si>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</si>
  <si>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</si>
  <si>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</si>
  <si>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</si>
  <si>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</si>
  <si>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</si>
  <si>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</si>
  <si>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</si>
  <si>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</si>
  <si>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</si>
  <si>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</si>
  <si>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</si>
  <si>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</si>
  <si>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</si>
  <si>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</si>
  <si>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</si>
  <si>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</si>
  <si>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</si>
  <si>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</si>
  <si>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</si>
  <si>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</si>
  <si>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</si>
  <si>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</si>
  <si>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</si>
  <si>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</si>
  <si>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</si>
  <si>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</si>
  <si>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</si>
  <si>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</si>
  <si>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</si>
  <si>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</si>
  <si>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</si>
  <si>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</si>
  <si>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</si>
  <si>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</si>
  <si>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</si>
  <si>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</si>
  <si>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</si>
  <si>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</si>
  <si>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</si>
  <si>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</si>
  <si>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</si>
  <si>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</si>
  <si>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</si>
  <si>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</si>
  <si>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</si>
  <si>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</si>
  <si>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</si>
  <si>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</si>
  <si>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</si>
  <si>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</si>
  <si>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</si>
  <si>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</si>
  <si>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</si>
  <si>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</si>
  <si>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</si>
  <si>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</si>
  <si>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</si>
  <si>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</si>
  <si>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</si>
  <si>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</si>
  <si>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</si>
  <si>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</si>
  <si>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</si>
  <si>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</si>
  <si>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</si>
  <si>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</si>
  <si>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</si>
  <si>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</si>
  <si>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</si>
  <si>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</si>
  <si>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</si>
  <si>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</si>
  <si>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</si>
  <si>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</si>
  <si>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</si>
  <si>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</si>
  <si>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</si>
  <si>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</si>
  <si>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</si>
  <si>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</si>
  <si>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</si>
  <si>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</si>
  <si>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</si>
  <si>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</si>
  <si>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</si>
  <si>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</si>
  <si>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</si>
  <si>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</si>
  <si>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</si>
  <si>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</si>
  <si>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</si>
  <si>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</si>
  <si>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</si>
  <si>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</si>
  <si>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</si>
  <si>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</si>
  <si>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</si>
  <si>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</si>
  <si>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</si>
  <si>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</si>
  <si>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</si>
  <si>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</si>
  <si>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</si>
  <si>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</si>
  <si>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</si>
  <si>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</si>
  <si>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</si>
  <si>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</si>
  <si>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</si>
  <si>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</si>
  <si>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</si>
  <si>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</si>
  <si>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</si>
  <si>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</si>
  <si>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</si>
  <si>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</si>
  <si>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</si>
  <si>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</si>
  <si>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</si>
  <si>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</si>
  <si>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</si>
  <si>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</si>
  <si>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</si>
  <si>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</si>
  <si>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</si>
  <si>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</si>
  <si>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</si>
  <si>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</si>
  <si>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</si>
  <si>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</si>
  <si>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</si>
  <si>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</si>
  <si>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</si>
  <si>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</si>
  <si>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</si>
  <si>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</si>
  <si>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</si>
  <si>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</si>
  <si>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</si>
  <si>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</si>
  <si>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</si>
  <si>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</si>
  <si>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</si>
  <si>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</si>
  <si>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</si>
  <si>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</si>
  <si>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</si>
  <si>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</si>
  <si>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</si>
  <si>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</si>
  <si>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</si>
  <si>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</si>
  <si>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</si>
  <si>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</si>
  <si>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</si>
  <si>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</si>
  <si>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</si>
  <si>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</si>
  <si>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</si>
  <si>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</si>
  <si>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</si>
  <si>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</si>
  <si>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</si>
  <si>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</si>
  <si>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</si>
  <si>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</si>
  <si>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</si>
  <si>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</si>
  <si>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</si>
  <si>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</si>
  <si>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</si>
  <si>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</si>
  <si>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</si>
  <si>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</si>
  <si>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</si>
  <si>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</si>
  <si>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</si>
  <si>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</si>
  <si>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</si>
  <si>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</si>
  <si>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</si>
  <si>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</si>
  <si>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</si>
  <si>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</si>
  <si>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</si>
  <si>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</si>
  <si>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</si>
  <si>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</si>
  <si>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</si>
  <si>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</si>
  <si>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</si>
  <si>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</si>
  <si>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</si>
  <si>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</si>
  <si>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</si>
  <si>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</si>
  <si>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</si>
  <si>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</si>
  <si>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</si>
  <si>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</si>
  <si>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</si>
  <si>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</si>
  <si>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</si>
  <si>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</si>
  <si>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</si>
  <si>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</si>
  <si>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</si>
  <si>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</si>
  <si>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</si>
  <si>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</si>
  <si>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</si>
  <si>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</si>
  <si>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</si>
  <si>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</si>
  <si>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</si>
  <si>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</si>
  <si>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</si>
  <si>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</si>
  <si>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</si>
  <si>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</si>
  <si>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</si>
  <si>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</si>
  <si>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</si>
  <si>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</si>
  <si>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</si>
  <si>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</si>
  <si>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</si>
  <si>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</si>
  <si>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</si>
  <si>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</si>
  <si>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</si>
  <si>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</si>
  <si>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</si>
  <si>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</si>
  <si>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</si>
  <si>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</si>
  <si>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</si>
  <si>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</si>
  <si>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</si>
  <si>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</si>
  <si>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</si>
  <si>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</si>
  <si>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</si>
  <si>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</si>
  <si>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</si>
  <si>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</si>
  <si>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</si>
  <si>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</si>
  <si>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</si>
  <si>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</si>
  <si>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</si>
  <si>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</si>
  <si>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</si>
  <si>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</si>
  <si>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</si>
  <si>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</si>
  <si>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</si>
  <si>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</si>
  <si>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</si>
  <si>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</si>
  <si>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</si>
  <si>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</si>
  <si>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</si>
  <si>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</si>
  <si>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</si>
  <si>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</si>
  <si>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</si>
  <si>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</si>
  <si>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</si>
  <si>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</si>
  <si>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</si>
  <si>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</si>
  <si>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</si>
  <si>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</si>
  <si>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</si>
  <si>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</si>
  <si>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</si>
  <si>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</si>
  <si>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</si>
  <si>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</si>
  <si>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</si>
  <si>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</si>
  <si>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</si>
  <si>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</si>
  <si>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</si>
  <si>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</si>
  <si>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</si>
  <si>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</si>
  <si>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</si>
  <si>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</si>
  <si>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</si>
  <si>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</si>
  <si>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</si>
  <si>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</si>
  <si>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</si>
  <si>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</si>
  <si>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</si>
  <si>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</si>
  <si>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</si>
  <si>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</si>
  <si>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</si>
  <si>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</si>
  <si>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</si>
  <si>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</si>
  <si>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</si>
  <si>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</si>
  <si>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</si>
  <si>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</si>
  <si>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</si>
  <si>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</si>
  <si>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</si>
  <si>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</si>
  <si>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</si>
  <si>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</si>
  <si>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</si>
  <si>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</si>
  <si>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</si>
  <si>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</si>
  <si>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</si>
  <si>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</si>
  <si>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</si>
  <si>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</si>
  <si>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</si>
  <si>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</si>
  <si>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</si>
  <si>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</si>
  <si>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</si>
  <si>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</si>
  <si>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</si>
  <si>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</si>
  <si>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</si>
  <si>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</si>
  <si>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</si>
  <si>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</si>
  <si>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</si>
  <si>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</si>
  <si>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</si>
  <si>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</si>
  <si>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</si>
  <si>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</si>
  <si>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</si>
  <si>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</si>
  <si>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</si>
  <si>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</si>
  <si>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</si>
  <si>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</si>
  <si>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</si>
  <si>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</si>
  <si>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</si>
  <si>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</si>
  <si>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</si>
  <si>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</si>
  <si>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</si>
  <si>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</si>
  <si>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</si>
  <si>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</si>
  <si>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</si>
  <si>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</si>
  <si>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</si>
  <si>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</si>
  <si>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</si>
  <si>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</si>
  <si>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</si>
  <si>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</si>
  <si>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</si>
  <si>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</si>
  <si>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</si>
  <si>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</si>
  <si>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</si>
  <si>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</si>
  <si>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</si>
  <si>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</si>
  <si>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</si>
  <si>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</si>
  <si>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</si>
  <si>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</si>
  <si>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</si>
  <si>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</si>
  <si>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</si>
  <si>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</si>
  <si>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</si>
  <si>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</si>
  <si>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</si>
  <si>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</si>
  <si>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</si>
  <si>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</si>
  <si>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</si>
  <si>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</si>
  <si>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</si>
  <si>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</si>
  <si>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</si>
  <si>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</si>
  <si>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</si>
  <si>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</si>
  <si>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</si>
  <si>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</si>
  <si>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</si>
  <si>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</si>
  <si>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</si>
  <si>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</si>
  <si>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</si>
  <si>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</si>
  <si>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</si>
  <si>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</si>
  <si>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</si>
  <si>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</si>
  <si>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</si>
  <si>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</si>
  <si>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</si>
  <si>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</si>
  <si>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</si>
  <si>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</si>
  <si>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</si>
  <si>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</si>
  <si>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</si>
  <si>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</si>
  <si>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</si>
  <si>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</si>
  <si>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</si>
  <si>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</si>
  <si>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</si>
  <si>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</si>
  <si>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</si>
  <si>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</si>
  <si>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</si>
  <si>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</si>
  <si>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</si>
  <si>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</si>
  <si>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</si>
  <si>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</si>
  <si>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</si>
  <si>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</si>
  <si>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</si>
  <si>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</si>
  <si>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</si>
  <si>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</si>
  <si>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</si>
  <si>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</si>
  <si>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</si>
  <si>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</si>
  <si>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</si>
  <si>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</si>
  <si>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</si>
  <si>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</si>
  <si>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</si>
  <si>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</si>
  <si>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</si>
  <si>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</si>
  <si>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</si>
  <si>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</si>
  <si>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</si>
  <si>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</si>
  <si>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</si>
  <si>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</si>
  <si>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</si>
  <si>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</si>
  <si>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</si>
  <si>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</si>
  <si>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</si>
  <si>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</si>
  <si>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</si>
  <si>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</si>
  <si>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</si>
  <si>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</si>
  <si>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</si>
  <si>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</si>
  <si>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</si>
  <si>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</si>
  <si>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</si>
  <si>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</si>
  <si>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</si>
  <si>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</si>
  <si>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</si>
  <si>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</si>
  <si>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</si>
  <si>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</si>
  <si>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</si>
  <si>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</si>
  <si>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</si>
  <si>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</si>
  <si>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</si>
  <si>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</si>
  <si>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</si>
  <si>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</si>
  <si>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</si>
  <si>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</si>
  <si>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</si>
  <si>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</si>
  <si>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</si>
  <si>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</si>
  <si>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</si>
  <si>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</si>
  <si>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</si>
  <si>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</si>
  <si>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</si>
  <si>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</si>
  <si>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</si>
  <si>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</si>
  <si>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</si>
  <si>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</si>
  <si>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</si>
  <si>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</si>
  <si>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</si>
  <si>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</si>
  <si>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</si>
  <si>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</si>
  <si>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</si>
  <si>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</si>
  <si>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</si>
  <si>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</si>
  <si>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</si>
  <si>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</si>
  <si>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</si>
  <si>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</si>
  <si>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</si>
  <si>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</si>
  <si>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</si>
  <si>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</si>
  <si>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</si>
  <si>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</si>
  <si>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</si>
  <si>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</si>
  <si>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</si>
  <si>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</si>
  <si>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</si>
  <si>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</si>
  <si>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</si>
  <si>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</si>
  <si>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</si>
  <si>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</si>
  <si>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</si>
  <si>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</si>
  <si>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</si>
  <si>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</si>
  <si>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</si>
  <si>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</si>
  <si>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</si>
  <si>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</si>
  <si>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</si>
  <si>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</si>
  <si>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</si>
  <si>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</si>
  <si>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</si>
  <si>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</si>
  <si>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</si>
  <si>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</si>
  <si>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</si>
  <si>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</si>
  <si>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</si>
  <si>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</si>
  <si>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</si>
  <si>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</si>
  <si>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</si>
  <si>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</si>
  <si>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</si>
  <si>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</si>
  <si>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</si>
  <si>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</si>
  <si>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</si>
  <si>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</si>
  <si>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</si>
  <si>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</si>
  <si>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</si>
  <si>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</si>
  <si>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</si>
  <si>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</si>
  <si>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</si>
  <si>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</si>
  <si>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</si>
  <si>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</si>
  <si>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</si>
  <si>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</si>
  <si>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</si>
  <si>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</si>
  <si>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</si>
  <si>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</si>
  <si>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</si>
  <si>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</si>
  <si>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</si>
  <si>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</si>
  <si>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</si>
  <si>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</si>
  <si>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</si>
  <si>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</si>
  <si>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</si>
  <si>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</si>
  <si>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</si>
  <si>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</si>
  <si>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</si>
  <si>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</si>
  <si>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</si>
  <si>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</si>
  <si>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</si>
  <si>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</si>
  <si>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</si>
  <si>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</si>
  <si>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</si>
  <si>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</si>
  <si>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</si>
  <si>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</si>
  <si>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</si>
  <si>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</si>
  <si>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</si>
  <si>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</si>
  <si>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</si>
  <si>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</si>
  <si>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</si>
  <si>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</si>
  <si>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</si>
  <si>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</si>
  <si>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</si>
  <si>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</si>
  <si>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</si>
  <si>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</si>
  <si>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</si>
  <si>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</si>
  <si>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</si>
  <si>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</si>
  <si>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</si>
  <si>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</si>
  <si>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</si>
  <si>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</si>
  <si>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</si>
  <si>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</si>
  <si>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</si>
  <si>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</si>
  <si>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</si>
  <si>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</si>
  <si>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</si>
  <si>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</si>
  <si>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</si>
  <si>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</si>
  <si>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</si>
  <si>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</si>
  <si>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</si>
  <si>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</si>
  <si>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</si>
  <si>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</si>
  <si>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</si>
  <si>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</si>
  <si>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</si>
  <si>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</si>
  <si>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</si>
  <si>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</si>
  <si>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</si>
  <si>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</si>
  <si>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</si>
  <si>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</si>
  <si>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</si>
  <si>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</si>
  <si>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</si>
  <si>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</si>
  <si>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</si>
  <si>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</si>
  <si>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</si>
  <si>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</si>
  <si>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</si>
  <si>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</si>
  <si>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</si>
  <si>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</si>
  <si>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</si>
  <si>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</si>
  <si>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</si>
  <si>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</si>
  <si>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</si>
  <si>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</si>
  <si>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</si>
  <si>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</si>
  <si>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</si>
  <si>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</si>
  <si>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</si>
  <si>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</si>
  <si>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</si>
  <si>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</si>
  <si>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</si>
  <si>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</si>
  <si>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</si>
  <si>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</si>
  <si>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</si>
  <si>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</si>
  <si>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</si>
  <si>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</si>
  <si>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</si>
  <si>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</si>
  <si>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</si>
  <si>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</si>
  <si>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</si>
  <si>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</si>
  <si>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</si>
  <si>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</si>
  <si>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</si>
  <si>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</si>
  <si>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</si>
  <si>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</si>
  <si>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</si>
  <si>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</si>
  <si>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</si>
  <si>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</si>
  <si>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</si>
  <si>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</si>
  <si>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</si>
  <si>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</si>
  <si>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</si>
  <si>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</si>
  <si>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</si>
  <si>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</si>
  <si>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</si>
  <si>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</si>
  <si>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</si>
  <si>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</si>
  <si>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</si>
  <si>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</si>
  <si>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</si>
  <si>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</si>
  <si>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</si>
  <si>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</si>
  <si>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</si>
  <si>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</si>
  <si>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</si>
  <si>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</si>
  <si>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</si>
  <si>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</si>
  <si>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</si>
  <si>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</si>
  <si>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</si>
  <si>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</si>
  <si>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</si>
  <si>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</si>
  <si>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</si>
  <si>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</si>
  <si>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</si>
  <si>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</si>
  <si>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</si>
  <si>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</si>
  <si>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</si>
  <si>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</si>
  <si>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</si>
  <si>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</si>
  <si>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</si>
  <si>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</si>
  <si>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</si>
  <si>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</si>
  <si>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</si>
  <si>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</si>
  <si>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</si>
  <si>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</si>
  <si>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</si>
  <si>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</si>
  <si>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</si>
  <si>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</si>
  <si>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</si>
  <si>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</si>
  <si>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</si>
  <si>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</si>
  <si>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</si>
  <si>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</si>
  <si>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</si>
  <si>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</si>
  <si>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</si>
  <si>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</si>
  <si>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</si>
  <si>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</si>
  <si>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</si>
  <si>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</si>
  <si>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</si>
  <si>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</si>
  <si>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</si>
  <si>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</si>
  <si>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</si>
  <si>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</si>
  <si>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</si>
  <si>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</si>
  <si>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</si>
  <si>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</si>
  <si>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</si>
  <si>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</si>
  <si>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</si>
  <si>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</si>
  <si>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</si>
  <si>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</si>
  <si>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</si>
  <si>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</si>
  <si>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</si>
  <si>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</si>
  <si>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</si>
  <si>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</si>
  <si>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</si>
  <si>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</si>
  <si>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</si>
  <si>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</si>
  <si>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</si>
  <si>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</si>
  <si>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</si>
  <si>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</si>
  <si>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</si>
  <si>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</si>
  <si>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</si>
  <si>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</si>
  <si>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</si>
  <si>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</si>
  <si>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</si>
  <si>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</si>
  <si>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</si>
  <si>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</si>
  <si>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</si>
  <si>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</si>
  <si>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</si>
  <si>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</si>
  <si>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</si>
  <si>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</si>
  <si>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</si>
  <si>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</si>
  <si>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</si>
  <si>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</si>
  <si>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</si>
  <si>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</si>
  <si>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</si>
  <si>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</si>
  <si>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</si>
  <si>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</si>
  <si>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</si>
  <si>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</si>
  <si>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</si>
  <si>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</si>
  <si>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</si>
  <si>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</si>
  <si>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</si>
  <si>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</si>
  <si>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</si>
  <si>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</si>
  <si>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</si>
  <si>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</si>
  <si>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</si>
  <si>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</si>
  <si>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</si>
  <si>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</si>
  <si>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</si>
  <si>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</si>
  <si>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</si>
  <si>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</si>
  <si>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</si>
  <si>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</si>
  <si>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</si>
  <si>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</si>
  <si>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</si>
  <si>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</si>
  <si>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</si>
  <si>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</si>
  <si>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</si>
  <si>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</si>
  <si>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</si>
  <si>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</si>
  <si>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</si>
  <si>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</si>
  <si>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</si>
  <si>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</si>
  <si>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</si>
  <si>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</si>
  <si>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</si>
  <si>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</si>
  <si>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</si>
  <si>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</si>
  <si>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</si>
  <si>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</si>
  <si>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</si>
  <si>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</si>
  <si>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</si>
  <si>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</si>
  <si>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</si>
  <si>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</si>
  <si>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</si>
  <si>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</si>
  <si>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</si>
  <si>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</si>
  <si>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</si>
  <si>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</si>
  <si>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</si>
  <si>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</si>
  <si>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</si>
  <si>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</si>
  <si>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</si>
  <si>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</si>
  <si>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</si>
  <si>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</si>
  <si>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</si>
  <si>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</si>
  <si>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</si>
  <si>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</si>
  <si>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</si>
  <si>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</si>
  <si>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</si>
  <si>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</si>
  <si>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</si>
  <si>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</si>
  <si>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</si>
  <si>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</si>
  <si>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</si>
  <si>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</si>
  <si>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</si>
  <si>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</si>
  <si>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</si>
  <si>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</si>
  <si>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</si>
  <si>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</si>
  <si>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</si>
  <si>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</si>
  <si>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</si>
  <si>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</si>
  <si>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</si>
  <si>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</si>
  <si>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</si>
  <si>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</si>
  <si>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</si>
  <si>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</si>
  <si>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</si>
  <si>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</si>
  <si>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</si>
  <si>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</si>
  <si>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</si>
  <si>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</si>
  <si>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</si>
  <si>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</si>
  <si>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</si>
  <si>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</si>
  <si>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</si>
  <si>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</si>
  <si>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</si>
  <si>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</si>
  <si>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</si>
  <si>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</si>
  <si>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</si>
  <si>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</si>
  <si>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</si>
  <si>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</si>
  <si>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</si>
  <si>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</si>
  <si>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</si>
  <si>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</si>
  <si>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</si>
  <si>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</si>
  <si>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</si>
  <si>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</si>
  <si>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</si>
  <si>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</si>
  <si>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</si>
  <si>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</si>
  <si>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</si>
  <si>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</si>
  <si>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</si>
  <si>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</si>
  <si>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</si>
  <si>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</si>
  <si>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</si>
  <si>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</si>
  <si>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</si>
  <si>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</si>
  <si>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</si>
  <si>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</si>
  <si>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</si>
  <si>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</si>
  <si>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</si>
  <si>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</si>
  <si>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</si>
  <si>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</si>
  <si>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</si>
  <si>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</si>
  <si>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</si>
  <si>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</si>
  <si>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</si>
  <si>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</si>
  <si>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</si>
  <si>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</si>
  <si>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</si>
  <si>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</si>
  <si>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</si>
  <si>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</si>
  <si>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</si>
  <si>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</si>
  <si>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</si>
  <si>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</si>
  <si>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</si>
  <si>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</si>
  <si>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</si>
  <si>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</si>
  <si>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</si>
  <si>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</si>
  <si>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</si>
  <si>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</si>
  <si>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</si>
  <si>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</si>
  <si>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</si>
  <si>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</si>
  <si>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</si>
  <si>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</si>
  <si>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</si>
  <si>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</si>
  <si>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</si>
  <si>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</si>
  <si>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</si>
  <si>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</si>
  <si>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</si>
  <si>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</si>
  <si>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</si>
  <si>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</si>
  <si>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</si>
  <si>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</si>
  <si>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</si>
  <si>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</si>
  <si>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</si>
  <si>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</si>
  <si>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</si>
  <si>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</si>
  <si>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</si>
  <si>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</si>
  <si>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</si>
  <si>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</si>
  <si>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</si>
  <si>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</si>
  <si>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</si>
  <si>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</si>
  <si>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</si>
  <si>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</si>
  <si>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</si>
  <si>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</si>
  <si>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</si>
  <si>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</si>
  <si>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</si>
  <si>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</si>
  <si>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</si>
  <si>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</si>
  <si>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</si>
  <si>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</si>
  <si>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</si>
  <si>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</si>
  <si>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</si>
  <si>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</si>
  <si>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</si>
  <si>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</si>
  <si>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</si>
  <si>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</si>
  <si>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</si>
  <si>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</si>
  <si>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</si>
  <si>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</si>
  <si>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</si>
  <si>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</si>
  <si>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</si>
  <si>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</si>
  <si>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</si>
  <si>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</si>
  <si>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</si>
  <si>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</si>
  <si>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</si>
  <si>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</si>
  <si>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</si>
  <si>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</si>
  <si>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</si>
  <si>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</si>
  <si>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</si>
  <si>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</si>
  <si>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</si>
  <si>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</si>
  <si>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</si>
  <si>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</si>
  <si>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</si>
  <si>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</si>
  <si>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</si>
  <si>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</si>
  <si>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</si>
  <si>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</si>
  <si>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</si>
  <si>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</si>
  <si>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</si>
  <si>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</si>
  <si>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</si>
  <si>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</si>
  <si>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</si>
  <si>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</si>
  <si>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</si>
  <si>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</si>
  <si>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</si>
  <si>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</si>
  <si>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</si>
  <si>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</si>
  <si>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</si>
  <si>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</si>
  <si>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</si>
  <si>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</si>
  <si>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</si>
  <si>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</si>
  <si>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</si>
  <si>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</si>
  <si>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</si>
  <si>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</si>
  <si>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</si>
  <si>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</si>
  <si>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</si>
  <si>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</si>
  <si>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</si>
  <si>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</si>
  <si>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</si>
  <si>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</si>
  <si>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</si>
  <si>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</si>
  <si>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</si>
  <si>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</si>
  <si>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</si>
  <si>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</si>
  <si>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</si>
  <si>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</si>
  <si>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</si>
  <si>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</si>
  <si>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</si>
  <si>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</si>
  <si>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</si>
  <si>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</si>
  <si>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</si>
  <si>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</si>
  <si>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</si>
  <si>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</si>
  <si>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</si>
  <si>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</si>
  <si>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</si>
  <si>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</si>
  <si>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</si>
  <si>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</si>
  <si>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</si>
  <si>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</si>
  <si>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</si>
  <si>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</si>
  <si>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</si>
  <si>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</si>
  <si>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</si>
  <si>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</si>
  <si>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</si>
  <si>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</si>
  <si>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</si>
  <si>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</si>
  <si>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</si>
  <si>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</si>
  <si>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</si>
  <si>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</si>
  <si>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</si>
  <si>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</si>
  <si>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</si>
  <si>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</si>
  <si>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</si>
  <si>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</si>
  <si>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</si>
  <si>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</si>
  <si>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</si>
  <si>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</si>
  <si>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</si>
  <si>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</si>
  <si>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</si>
  <si>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</si>
  <si>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</si>
  <si>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</si>
  <si>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</si>
  <si>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</si>
  <si>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</si>
  <si>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</si>
  <si>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</si>
  <si>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</si>
  <si>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</si>
  <si>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</si>
  <si>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</si>
  <si>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</si>
  <si>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</si>
  <si>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</si>
  <si>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</si>
  <si>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</si>
  <si>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</si>
  <si>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</si>
  <si>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</si>
  <si>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</si>
  <si>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</si>
  <si>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</si>
  <si>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</si>
  <si>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</si>
  <si>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</si>
  <si>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</si>
  <si>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</si>
  <si>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</si>
  <si>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</si>
  <si>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</si>
  <si>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</si>
  <si>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</si>
  <si>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</si>
  <si>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</si>
  <si>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</si>
  <si>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</si>
  <si>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</si>
  <si>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</si>
  <si>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</si>
  <si>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</si>
  <si>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</si>
  <si>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</si>
  <si>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</si>
  <si>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</si>
  <si>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</si>
  <si>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</si>
  <si>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</si>
  <si>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</si>
  <si>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</si>
  <si>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</si>
  <si>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</si>
  <si>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</si>
  <si>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</si>
  <si>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</si>
  <si>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</si>
  <si>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</si>
  <si>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</si>
  <si>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</si>
  <si>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</si>
  <si>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</si>
  <si>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</si>
  <si>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</si>
  <si>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</si>
  <si>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</si>
  <si>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</si>
  <si>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</si>
  <si>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</si>
  <si>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</si>
  <si>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</si>
  <si>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</si>
  <si>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</si>
  <si>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</si>
  <si>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</si>
  <si>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</si>
  <si>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</si>
  <si>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</si>
  <si>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</si>
  <si>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</si>
  <si>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</si>
  <si>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</si>
  <si>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</si>
  <si>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</si>
  <si>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</si>
  <si>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</si>
  <si>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</si>
  <si>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</si>
  <si>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</si>
  <si>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</si>
  <si>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</si>
  <si>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</si>
  <si>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</si>
  <si>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</si>
  <si>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</si>
  <si>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</si>
  <si>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</si>
  <si>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</si>
  <si>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</si>
  <si>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</si>
  <si>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</si>
  <si>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</si>
  <si>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</si>
  <si>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</si>
  <si>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</si>
  <si>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</si>
  <si>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</si>
  <si>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</si>
  <si>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</si>
  <si>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</si>
  <si>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</si>
  <si>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</si>
  <si>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</si>
  <si>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</si>
  <si>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</si>
  <si>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</si>
  <si>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</si>
  <si>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</si>
  <si>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</si>
  <si>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</si>
  <si>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</si>
  <si>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</si>
  <si>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</si>
  <si>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</si>
  <si>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</si>
  <si>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</si>
  <si>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</si>
  <si>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</si>
  <si>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</si>
  <si>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</si>
  <si>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</si>
  <si>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</si>
  <si>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</si>
  <si>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</si>
  <si>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</si>
  <si>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</si>
  <si>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</si>
  <si>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</si>
  <si>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</si>
  <si>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</si>
  <si>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</si>
  <si>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</si>
  <si>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</si>
  <si>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</si>
  <si>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</si>
  <si>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</si>
  <si>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</si>
  <si>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</si>
  <si>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</si>
  <si>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</si>
  <si>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</si>
  <si>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</si>
  <si>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</si>
  <si>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</si>
  <si>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</si>
  <si>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</si>
  <si>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</si>
  <si>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</si>
  <si>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</si>
  <si>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</si>
  <si>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</si>
  <si>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</si>
  <si>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</si>
  <si>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</si>
  <si>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</si>
  <si>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</si>
  <si>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</si>
  <si>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</si>
  <si>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</si>
  <si>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</si>
  <si>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</si>
  <si>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</si>
  <si>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</si>
  <si>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</si>
  <si>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</si>
  <si>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</si>
  <si>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</si>
  <si>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</si>
  <si>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</si>
  <si>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</si>
  <si>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</si>
  <si>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</si>
  <si>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</si>
  <si>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</si>
  <si>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</si>
  <si>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</si>
  <si>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</si>
  <si>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</si>
  <si>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</si>
  <si>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</si>
  <si>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</si>
  <si>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</si>
  <si>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</si>
  <si>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</si>
  <si>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</si>
  <si>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</si>
  <si>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</si>
  <si>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</si>
  <si>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</si>
  <si>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</si>
  <si>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</si>
  <si>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</si>
  <si>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</si>
  <si>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</si>
  <si>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</si>
  <si>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</si>
  <si>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</si>
  <si>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</si>
  <si>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</si>
  <si>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</si>
  <si>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</si>
  <si>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</si>
  <si>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</si>
  <si>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</si>
  <si>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</si>
  <si>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</si>
  <si>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</si>
  <si>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</si>
  <si>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</si>
  <si>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</si>
  <si>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</si>
  <si>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</si>
  <si>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</si>
  <si>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</si>
  <si>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</si>
  <si>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</si>
  <si>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</si>
  <si>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</si>
  <si>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</si>
  <si>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</si>
  <si>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</si>
  <si>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</si>
  <si>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</si>
  <si>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</si>
  <si>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</si>
  <si>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</si>
  <si>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</si>
  <si>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</si>
  <si>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</si>
  <si>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</si>
  <si>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</si>
  <si>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</si>
  <si>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</si>
  <si>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</si>
  <si>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</si>
  <si>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</si>
  <si>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</si>
  <si>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</si>
  <si>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</si>
  <si>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</si>
  <si>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</si>
  <si>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</si>
  <si>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</si>
  <si>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</si>
  <si>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</si>
  <si>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</si>
  <si>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</si>
  <si>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</si>
  <si>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</si>
  <si>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</si>
  <si>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</si>
  <si>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</si>
  <si>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</si>
  <si>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</si>
  <si>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</si>
  <si>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</si>
  <si>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</si>
  <si>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</si>
  <si>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</si>
  <si>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</si>
  <si>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</si>
  <si>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</si>
  <si>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</si>
  <si>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</si>
  <si>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</si>
  <si>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</si>
  <si>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</si>
  <si>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</si>
  <si>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</si>
  <si>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</si>
  <si>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</si>
  <si>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</si>
  <si>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</si>
  <si>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</si>
  <si>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</si>
  <si>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</si>
  <si>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</si>
  <si>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</si>
  <si>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</si>
  <si>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</si>
  <si>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</si>
  <si>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</si>
  <si>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</si>
  <si>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</si>
  <si>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</si>
  <si>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</si>
  <si>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</si>
  <si>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</si>
  <si>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</si>
  <si>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</si>
  <si>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</si>
  <si>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</si>
  <si>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</si>
  <si>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</si>
  <si>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</si>
  <si>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</si>
  <si>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</si>
  <si>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</si>
  <si>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</si>
  <si>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</si>
  <si>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</si>
  <si>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</si>
  <si>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</si>
  <si>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</si>
  <si>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</si>
  <si>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</si>
  <si>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</si>
  <si>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</si>
  <si>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</si>
  <si>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</si>
  <si>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</si>
  <si>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</si>
  <si>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</si>
  <si>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</si>
  <si>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</si>
  <si>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</si>
  <si>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</si>
  <si>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</si>
  <si>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</si>
  <si>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</si>
  <si>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</si>
  <si>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</si>
  <si>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</si>
  <si>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</si>
  <si>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</si>
  <si>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</si>
  <si>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</si>
  <si>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</si>
  <si>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</si>
  <si>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</si>
  <si>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</si>
  <si>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</si>
  <si>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</si>
  <si>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</si>
  <si>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</si>
  <si>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</si>
  <si>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</si>
  <si>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</si>
  <si>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</si>
  <si>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</si>
  <si>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</si>
  <si>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</si>
  <si>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</si>
  <si>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</si>
  <si>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</si>
  <si>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</si>
  <si>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</si>
  <si>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</si>
  <si>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</si>
  <si>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</si>
  <si>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</si>
  <si>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</si>
  <si>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</si>
  <si>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</si>
  <si>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</si>
  <si>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</si>
  <si>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</si>
  <si>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</si>
  <si>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</si>
  <si>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</si>
  <si>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</si>
  <si>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</si>
  <si>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</si>
  <si>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</si>
  <si>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</si>
  <si>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</si>
  <si>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</si>
  <si>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</si>
  <si>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</si>
  <si>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</si>
  <si>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</si>
  <si>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</si>
  <si>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</si>
  <si>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</si>
  <si>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</si>
  <si>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</si>
  <si>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</si>
  <si>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</si>
  <si>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</si>
  <si>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</si>
  <si>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</si>
  <si>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</si>
  <si>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</si>
  <si>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</si>
  <si>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</si>
  <si>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</si>
  <si>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</si>
  <si>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</si>
  <si>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</si>
  <si>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</si>
  <si>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</si>
  <si>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</si>
  <si>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</si>
  <si>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</si>
  <si>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</si>
  <si>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</si>
  <si>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</si>
  <si>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</si>
  <si>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</si>
  <si>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</si>
  <si>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</si>
  <si>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</si>
  <si>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</si>
  <si>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</si>
  <si>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</si>
  <si>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</si>
  <si>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</si>
  <si>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</si>
  <si>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</si>
  <si>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</si>
  <si>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</si>
  <si>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</si>
  <si>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</si>
  <si>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</si>
  <si>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</si>
  <si>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</si>
  <si>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</si>
  <si>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</si>
  <si>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</si>
  <si>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</si>
  <si>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</si>
  <si>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</si>
  <si>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</si>
  <si>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</si>
  <si>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</si>
  <si>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</si>
  <si>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</si>
  <si>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</si>
  <si>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</si>
  <si>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</si>
  <si>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</si>
  <si>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</si>
  <si>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</si>
  <si>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</si>
  <si>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</si>
  <si>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</si>
  <si>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</si>
  <si>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</si>
  <si>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</si>
  <si>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</si>
  <si>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</si>
  <si>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</si>
  <si>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</si>
  <si>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</si>
  <si>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</si>
  <si>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</si>
  <si>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</si>
  <si>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</si>
  <si>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</si>
  <si>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</si>
  <si>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</si>
  <si>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</si>
  <si>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</si>
  <si>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</si>
  <si>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</si>
  <si>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</si>
  <si>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</si>
  <si>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</si>
  <si>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</si>
  <si>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</si>
  <si>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</si>
  <si>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</si>
  <si>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</si>
  <si>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</si>
  <si>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</si>
  <si>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</si>
  <si>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</si>
  <si>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</si>
  <si>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</si>
  <si>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</si>
  <si>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</si>
  <si>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</si>
  <si>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</si>
  <si>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</si>
  <si>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</si>
  <si>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</si>
  <si>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</si>
  <si>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</si>
  <si>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</si>
  <si>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</si>
  <si>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</si>
  <si>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</si>
  <si>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</si>
  <si>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</si>
  <si>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</si>
  <si>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</si>
  <si>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</si>
  <si>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</si>
  <si>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</si>
  <si>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</si>
  <si>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</si>
  <si>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</si>
  <si>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</si>
  <si>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</si>
  <si>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</si>
  <si>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</si>
  <si>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</si>
  <si>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</si>
  <si>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</si>
  <si>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</si>
  <si>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</si>
  <si>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</si>
  <si>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</si>
  <si>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</si>
  <si>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</si>
  <si>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</si>
  <si>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</si>
  <si>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</si>
  <si>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</si>
  <si>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</si>
  <si>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</si>
  <si>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</si>
  <si>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</si>
  <si>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</si>
  <si>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</si>
  <si>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</si>
  <si>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</si>
  <si>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</si>
  <si>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</si>
  <si>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</si>
  <si>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</si>
  <si>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</si>
  <si>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</si>
  <si>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</si>
  <si>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</si>
  <si>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</si>
  <si>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</si>
  <si>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</si>
  <si>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</si>
  <si>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</si>
  <si>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</si>
  <si>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</si>
  <si>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</si>
  <si>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</si>
  <si>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</si>
  <si>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</si>
  <si>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</si>
  <si>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</si>
  <si>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</si>
  <si>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</si>
  <si>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</si>
  <si>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</si>
  <si>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</si>
  <si>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</si>
  <si>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</si>
  <si>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</si>
  <si>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</si>
  <si>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</si>
  <si>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</si>
  <si>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</si>
  <si>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</si>
  <si>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</si>
  <si>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</si>
  <si>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</si>
  <si>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</si>
  <si>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</si>
  <si>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</si>
  <si>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</si>
  <si>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</si>
  <si>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</si>
  <si>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</si>
  <si>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</si>
  <si>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</si>
  <si>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</si>
  <si>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</si>
  <si>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</si>
  <si>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</si>
  <si>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</si>
  <si>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</si>
  <si>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</si>
  <si>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</si>
  <si>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</si>
  <si>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</si>
  <si>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</si>
  <si>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</si>
  <si>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</si>
  <si>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</si>
  <si>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</si>
  <si>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</si>
  <si>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</si>
  <si>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</si>
  <si>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</si>
  <si>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</si>
  <si>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</si>
  <si>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</si>
  <si>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</si>
  <si>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</si>
  <si>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</si>
  <si>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</si>
  <si>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</si>
  <si>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</si>
  <si>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</si>
  <si>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</si>
  <si>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</si>
  <si>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</si>
  <si>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</si>
  <si>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</si>
  <si>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</si>
  <si>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</si>
  <si>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</si>
  <si>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</si>
  <si>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</si>
  <si>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</si>
  <si>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</si>
  <si>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</si>
  <si>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</si>
  <si>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</si>
  <si>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</si>
  <si>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</si>
  <si>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</si>
  <si>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</si>
  <si>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</si>
  <si>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</si>
  <si>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</si>
  <si>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</si>
  <si>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</si>
  <si>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</si>
  <si>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</si>
  <si>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</si>
  <si>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</si>
  <si>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</si>
  <si>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</si>
  <si>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</si>
  <si>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</si>
  <si>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</si>
  <si>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</si>
  <si>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</si>
  <si>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</si>
  <si>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</si>
  <si>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</si>
  <si>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</si>
  <si>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</si>
  <si>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</si>
  <si>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</si>
  <si>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</si>
  <si>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</si>
  <si>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</si>
  <si>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</si>
  <si>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</si>
  <si>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</si>
  <si>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</si>
  <si>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</si>
  <si>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</si>
  <si>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</si>
  <si>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</si>
  <si>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</si>
  <si>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</si>
  <si>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</si>
  <si>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</si>
  <si>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</si>
  <si>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</si>
  <si>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</si>
  <si>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</si>
  <si>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</si>
  <si>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</si>
  <si>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</si>
  <si>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</si>
  <si>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</si>
  <si>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</si>
  <si>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</si>
  <si>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</si>
  <si>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</si>
  <si>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</si>
  <si>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</si>
  <si>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</si>
  <si>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</si>
  <si>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</si>
  <si>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</si>
  <si>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</si>
  <si>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</si>
  <si>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</si>
  <si>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</si>
  <si>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</si>
  <si>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</si>
  <si>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</si>
  <si>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</si>
  <si>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</si>
  <si>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</si>
  <si>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</si>
  <si>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</si>
  <si>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</si>
  <si>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</si>
  <si>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</si>
  <si>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</si>
  <si>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</si>
  <si>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</si>
  <si>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</si>
  <si>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</si>
  <si>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</si>
  <si>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</si>
  <si>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</si>
  <si>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</si>
  <si>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</si>
  <si>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</si>
  <si>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</si>
  <si>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</si>
  <si>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</si>
  <si>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</si>
  <si>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</si>
  <si>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</si>
  <si>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</si>
  <si>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</si>
  <si>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</si>
  <si>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</si>
  <si>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</si>
  <si>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</si>
  <si>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</si>
  <si>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</si>
  <si>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</si>
  <si>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</si>
  <si>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</si>
  <si>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</si>
  <si>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</si>
  <si>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</si>
  <si>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</si>
  <si>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</si>
  <si>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</si>
  <si>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</si>
  <si>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</si>
  <si>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</si>
  <si>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</si>
  <si>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</si>
  <si>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</si>
  <si>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</si>
  <si>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</si>
  <si>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</si>
  <si>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</si>
  <si>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</si>
  <si>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</si>
  <si>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</si>
  <si>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</si>
  <si>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</si>
  <si>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</si>
  <si>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</si>
  <si>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</si>
  <si>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</si>
  <si>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</si>
  <si>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</si>
  <si>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</si>
  <si>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</si>
  <si>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</si>
  <si>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</si>
  <si>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</si>
  <si>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</si>
  <si>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</si>
  <si>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</si>
  <si>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</si>
  <si>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</si>
  <si>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</si>
  <si>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</si>
  <si>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</si>
  <si>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</si>
  <si>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</si>
  <si>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</si>
  <si>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</si>
  <si>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</si>
  <si>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</si>
  <si>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</si>
  <si>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</si>
  <si>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</si>
  <si>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</si>
  <si>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</si>
  <si>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</si>
  <si>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</si>
  <si>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</si>
  <si>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</si>
  <si>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</si>
  <si>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</si>
  <si>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</si>
  <si>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</si>
  <si>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</si>
  <si>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</si>
  <si>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</si>
  <si>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</si>
  <si>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</si>
  <si>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</si>
  <si>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</si>
  <si>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</si>
  <si>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</si>
  <si>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</si>
  <si>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</si>
  <si>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</si>
  <si>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</si>
  <si>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</si>
  <si>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</si>
  <si>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</si>
  <si>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</si>
  <si>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</si>
  <si>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</si>
  <si>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</si>
  <si>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</si>
  <si>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</si>
  <si>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</si>
  <si>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</si>
  <si>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</si>
  <si>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</si>
  <si>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</si>
  <si>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</si>
  <si>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</si>
  <si>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</si>
  <si>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</si>
  <si>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</si>
  <si>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</si>
  <si>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</si>
  <si>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</si>
  <si>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</si>
  <si>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</si>
  <si>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</si>
  <si>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</si>
  <si>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</si>
  <si>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</si>
  <si>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</si>
  <si>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</si>
  <si>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</si>
  <si>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</si>
  <si>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</si>
  <si>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</si>
  <si>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</si>
  <si>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</si>
  <si>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</si>
  <si>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</si>
  <si>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</si>
  <si>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</si>
  <si>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</si>
  <si>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</si>
  <si>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</si>
  <si>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</si>
  <si>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</si>
  <si>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</si>
  <si>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</si>
  <si>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</si>
  <si>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</si>
  <si>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</si>
  <si>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</si>
  <si>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</si>
  <si>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</si>
  <si>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</si>
  <si>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</si>
  <si>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</si>
  <si>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</si>
  <si>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</si>
  <si>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</si>
  <si>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</si>
  <si>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</si>
  <si>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</si>
  <si>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</si>
  <si>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</si>
  <si>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</si>
  <si>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</si>
  <si>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</si>
  <si>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</si>
  <si>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</si>
  <si>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</si>
  <si>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</si>
  <si>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</si>
  <si>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</si>
  <si>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</si>
  <si>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</si>
  <si>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</si>
  <si>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</si>
  <si>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</si>
  <si>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</si>
  <si>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</si>
  <si>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</si>
  <si>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</si>
  <si>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</si>
  <si>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</si>
  <si>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</si>
  <si>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</si>
  <si>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</si>
  <si>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</si>
  <si>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</si>
  <si>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</si>
  <si>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</si>
  <si>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</si>
  <si>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</si>
  <si>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</si>
  <si>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</si>
  <si>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</si>
  <si>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</si>
  <si>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</si>
  <si>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</si>
  <si>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</si>
  <si>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</si>
  <si>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</si>
  <si>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</si>
  <si>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</si>
  <si>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</si>
  <si>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</si>
  <si>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</si>
  <si>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</si>
  <si>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</si>
  <si>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</si>
  <si>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</si>
  <si>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</si>
  <si>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</si>
  <si>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</si>
  <si>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</si>
  <si>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</si>
  <si>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</si>
  <si>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</si>
  <si>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</si>
  <si>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</si>
  <si>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</si>
  <si>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</si>
  <si>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</si>
  <si>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</si>
  <si>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</si>
  <si>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</si>
  <si>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</si>
  <si>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</si>
  <si>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</si>
  <si>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</si>
  <si>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</si>
  <si>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</si>
  <si>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</si>
  <si>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</si>
  <si>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</si>
  <si>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</si>
  <si>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</si>
  <si>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</si>
  <si>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</si>
  <si>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</si>
  <si>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</si>
  <si>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</si>
  <si>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</si>
  <si>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</si>
  <si>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</si>
  <si>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</si>
  <si>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</si>
  <si>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</si>
  <si>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</si>
  <si>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</si>
  <si>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</si>
  <si>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</si>
  <si>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</si>
  <si>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</si>
  <si>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</si>
  <si>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</si>
  <si>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</si>
  <si>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</si>
  <si>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</si>
  <si>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</si>
  <si>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</si>
  <si>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</si>
  <si>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</si>
  <si>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</si>
  <si>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</si>
  <si>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</si>
  <si>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</si>
  <si>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</si>
  <si>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</si>
  <si>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</si>
  <si>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</si>
  <si>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</si>
  <si>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</si>
  <si>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</si>
  <si>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</si>
  <si>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</si>
  <si>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</si>
  <si>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</si>
  <si>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</si>
  <si>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</si>
  <si>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</si>
  <si>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</si>
  <si>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</si>
  <si>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</si>
  <si>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</si>
  <si>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</si>
  <si>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</si>
  <si>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</si>
  <si>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</si>
  <si>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</si>
  <si>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</si>
  <si>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</si>
  <si>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</si>
  <si>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</si>
  <si>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</si>
  <si>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</si>
  <si>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</si>
  <si>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</si>
  <si>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</si>
  <si>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</si>
  <si>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</si>
  <si>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</si>
  <si>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</si>
  <si>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</si>
  <si>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</si>
  <si>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</si>
  <si>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</si>
  <si>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</si>
  <si>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</si>
  <si>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</si>
  <si>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</si>
  <si>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</si>
  <si>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</si>
  <si>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</si>
  <si>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</si>
  <si>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</si>
  <si>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</si>
  <si>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</si>
  <si>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</si>
  <si>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</si>
  <si>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</si>
  <si>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</si>
  <si>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</si>
  <si>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</si>
  <si>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</si>
  <si>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</si>
  <si>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</si>
  <si>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</si>
  <si>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</si>
  <si>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</si>
  <si>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</si>
  <si>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</si>
  <si>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</si>
  <si>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</si>
  <si>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</si>
  <si>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</si>
  <si>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</si>
  <si>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</si>
  <si>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</si>
  <si>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</si>
  <si>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</si>
  <si>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</si>
  <si>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</si>
  <si>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</si>
  <si>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</si>
  <si>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</si>
  <si>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</si>
  <si>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</si>
  <si>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</si>
  <si>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</si>
  <si>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</si>
  <si>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</si>
  <si>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</si>
  <si>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</si>
  <si>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</si>
  <si>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</si>
  <si>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</si>
  <si>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</si>
  <si>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</si>
  <si>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</si>
  <si>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</si>
  <si>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</si>
  <si>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</si>
  <si>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</si>
  <si>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</si>
  <si>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</si>
  <si>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</si>
  <si>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</si>
  <si>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</si>
  <si>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</si>
  <si>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</si>
  <si>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</si>
  <si>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</si>
  <si>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</si>
  <si>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</si>
  <si>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</si>
  <si>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</si>
  <si>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</si>
  <si>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</si>
  <si>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</si>
  <si>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</si>
  <si>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</si>
  <si>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</si>
  <si>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</si>
  <si>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</si>
  <si>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</si>
  <si>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</si>
  <si>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</si>
  <si>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</si>
  <si>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</si>
  <si>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</si>
  <si>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</si>
  <si>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</si>
  <si>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</si>
  <si>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</si>
  <si>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</si>
  <si>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</si>
  <si>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</si>
  <si>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</si>
  <si>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</si>
  <si>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</si>
  <si>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</si>
  <si>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</si>
  <si>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</si>
  <si>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</si>
  <si>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</si>
  <si>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</si>
  <si>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</si>
  <si>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</si>
  <si>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</si>
  <si>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</si>
  <si>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</si>
  <si>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</si>
  <si>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</si>
  <si>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</si>
  <si>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</si>
  <si>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</si>
  <si>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</si>
  <si>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</si>
  <si>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</si>
  <si>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</si>
  <si>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</si>
  <si>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</si>
  <si>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</si>
  <si>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</si>
  <si>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</si>
  <si>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</si>
  <si>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</si>
  <si>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</si>
  <si>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</si>
  <si>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</si>
  <si>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</si>
  <si>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</si>
  <si>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</si>
  <si>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</si>
  <si>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</si>
  <si>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</si>
  <si>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</si>
  <si>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</si>
  <si>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</si>
  <si>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</si>
  <si>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</si>
  <si>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</si>
  <si>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</si>
  <si>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</si>
  <si>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</si>
  <si>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</si>
  <si>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</si>
  <si>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</si>
  <si>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</si>
  <si>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</si>
  <si>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</si>
  <si>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</si>
  <si>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</si>
  <si>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</si>
  <si>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</si>
  <si>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</si>
  <si>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</si>
  <si>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</si>
  <si>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</si>
  <si>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</si>
  <si>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</si>
  <si>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</si>
  <si>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</si>
  <si>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</si>
  <si>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</si>
  <si>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</si>
  <si>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</si>
  <si>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</si>
  <si>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</si>
  <si>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</si>
  <si>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</si>
  <si>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</si>
  <si>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</si>
  <si>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</si>
  <si>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</si>
  <si>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</si>
  <si>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</si>
  <si>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</si>
  <si>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</si>
  <si>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</si>
  <si>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</si>
  <si>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</si>
  <si>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</si>
  <si>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</si>
  <si>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</si>
  <si>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</si>
  <si>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</si>
  <si>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</si>
  <si>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</si>
  <si>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</si>
  <si>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</si>
  <si>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</si>
  <si>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</si>
  <si>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</si>
  <si>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</si>
  <si>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</si>
  <si>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</si>
  <si>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</si>
  <si>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</si>
  <si>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</si>
  <si>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</si>
  <si>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</si>
  <si>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</si>
  <si>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</si>
  <si>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</si>
  <si>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</si>
  <si>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</si>
  <si>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</si>
  <si>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</si>
  <si>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</si>
  <si>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</si>
  <si>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</si>
  <si>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</si>
  <si>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</si>
  <si>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</si>
  <si>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</si>
  <si>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</si>
  <si>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</si>
  <si>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</si>
  <si>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</si>
  <si>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</si>
  <si>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</si>
  <si>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</si>
  <si>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</si>
  <si>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</si>
  <si>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</si>
  <si>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</si>
  <si>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</si>
  <si>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</si>
  <si>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</si>
  <si>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</si>
  <si>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</si>
  <si>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</si>
  <si>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</si>
  <si>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</si>
  <si>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</si>
  <si>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</si>
  <si>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</si>
  <si>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</si>
  <si>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</si>
  <si>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</si>
  <si>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</si>
  <si>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</si>
  <si>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</si>
  <si>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</si>
  <si>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</si>
  <si>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</si>
  <si>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</si>
  <si>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</si>
  <si>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</si>
  <si>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</si>
  <si>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</si>
  <si>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</si>
  <si>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</si>
  <si>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</si>
  <si>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</si>
  <si>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</si>
  <si>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</si>
  <si>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</si>
  <si>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</si>
  <si>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</si>
  <si>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</si>
  <si>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</si>
  <si>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</si>
  <si>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</si>
  <si>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</si>
  <si>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</si>
  <si>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</si>
  <si>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</si>
  <si>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</si>
  <si>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</si>
  <si>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</si>
  <si>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</si>
  <si>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</si>
  <si>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</si>
  <si>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</si>
  <si>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</si>
  <si>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</si>
  <si>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</si>
  <si>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</si>
  <si>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</si>
  <si>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</si>
  <si>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</si>
  <si>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</si>
  <si>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</si>
  <si>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</si>
  <si>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</si>
  <si>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</si>
  <si>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</si>
  <si>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</si>
  <si>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</si>
  <si>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</si>
  <si>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</si>
  <si>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</si>
  <si>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</si>
  <si>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</si>
  <si>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</si>
  <si>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</si>
  <si>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</si>
  <si>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</si>
  <si>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</si>
  <si>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</si>
  <si>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</si>
  <si>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</si>
  <si>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</si>
  <si>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</si>
  <si>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</si>
  <si>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</si>
  <si>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</si>
  <si>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</si>
  <si>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</si>
  <si>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</si>
  <si>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</si>
  <si>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</si>
  <si>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</si>
  <si>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</si>
  <si>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</si>
  <si>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</si>
  <si>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</si>
  <si>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</si>
  <si>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</si>
  <si>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</si>
  <si>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</si>
  <si>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</si>
  <si>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</si>
  <si>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</si>
  <si>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</si>
  <si>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</si>
  <si>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</si>
  <si>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</si>
  <si>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</si>
  <si>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</si>
  <si>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</si>
  <si>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</si>
  <si>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</si>
  <si>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</si>
  <si>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</si>
  <si>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</si>
  <si>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</si>
  <si>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</si>
  <si>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</si>
  <si>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</si>
  <si>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</si>
  <si>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</si>
  <si>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</si>
  <si>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</si>
  <si>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</si>
  <si>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</si>
  <si>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</si>
  <si>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</si>
  <si>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</si>
  <si>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</si>
  <si>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</si>
  <si>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</si>
  <si>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</si>
  <si>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</si>
  <si>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</si>
  <si>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</si>
  <si>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</si>
  <si>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</si>
  <si>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</si>
  <si>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</si>
  <si>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</si>
  <si>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</si>
  <si>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</si>
  <si>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</si>
  <si>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</si>
  <si>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</si>
  <si>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</si>
  <si>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</si>
  <si>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</si>
  <si>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</si>
  <si>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</si>
  <si>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</si>
  <si>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</si>
  <si>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</si>
  <si>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</si>
  <si>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</si>
  <si>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</si>
  <si>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</si>
  <si>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</si>
  <si>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</si>
  <si>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</si>
  <si>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</si>
  <si>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</si>
  <si>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</si>
  <si>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</si>
  <si>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</si>
  <si>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</si>
  <si>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</si>
  <si>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</si>
  <si>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</si>
  <si>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</si>
  <si>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</si>
  <si>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</si>
  <si>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</si>
  <si>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</si>
  <si>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</si>
  <si>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</si>
  <si>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</si>
  <si>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</si>
  <si>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</si>
  <si>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</si>
  <si>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</si>
  <si>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</si>
  <si>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</si>
  <si>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</si>
  <si>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</si>
  <si>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</si>
  <si>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</si>
  <si>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</si>
  <si>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</si>
  <si>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</si>
  <si>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</si>
  <si>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</si>
  <si>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</si>
  <si>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</si>
  <si>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</si>
  <si>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</si>
  <si>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</si>
  <si>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</si>
  <si>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</si>
  <si>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</si>
  <si>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</si>
  <si>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</si>
  <si>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</si>
  <si>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</si>
  <si>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</si>
  <si>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</si>
  <si>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</si>
  <si>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</si>
  <si>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</si>
  <si>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</si>
  <si>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</si>
  <si>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</si>
  <si>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</si>
  <si>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</si>
  <si>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</si>
  <si>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</si>
  <si>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</si>
  <si>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</si>
  <si>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</si>
  <si>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</si>
  <si>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</si>
  <si>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</si>
  <si>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</si>
  <si>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</si>
  <si>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</si>
  <si>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</si>
  <si>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</si>
  <si>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</si>
  <si>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</si>
  <si>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</si>
  <si>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</si>
  <si>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</si>
  <si>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</si>
  <si>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</si>
  <si>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</si>
  <si>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</si>
  <si>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</si>
  <si>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</si>
  <si>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</si>
  <si>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</si>
  <si>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</si>
  <si>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</si>
  <si>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</si>
  <si>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</si>
  <si>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</si>
  <si>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</si>
  <si>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</si>
  <si>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</si>
  <si>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</si>
  <si>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</si>
  <si>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</si>
  <si>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</si>
  <si>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</si>
  <si>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</si>
  <si>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</si>
  <si>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</si>
  <si>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</si>
  <si>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</si>
  <si>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</si>
  <si>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</si>
  <si>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</si>
  <si>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</si>
  <si>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</si>
  <si>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</si>
  <si>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</si>
  <si>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</si>
  <si>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</si>
  <si>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</si>
  <si>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</si>
  <si>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</si>
  <si>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</si>
  <si>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</si>
  <si>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</si>
  <si>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</si>
  <si>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</si>
  <si>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</si>
  <si>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</si>
  <si>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</si>
  <si>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</si>
  <si>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</si>
  <si>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</si>
  <si>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</si>
  <si>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</si>
  <si>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</si>
  <si>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</si>
  <si>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</si>
  <si>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</si>
  <si>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</si>
  <si>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</si>
  <si>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</si>
  <si>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</si>
  <si>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</si>
  <si>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</si>
  <si>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</si>
  <si>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</si>
  <si>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</si>
  <si>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</si>
  <si>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</si>
  <si>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</si>
  <si>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</si>
  <si>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</si>
  <si>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</si>
  <si>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</si>
  <si>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</si>
  <si>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</si>
  <si>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</si>
  <si>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</si>
  <si>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</si>
  <si>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</si>
  <si>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</si>
  <si>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</si>
  <si>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</si>
  <si>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</si>
  <si>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</si>
  <si>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</si>
  <si>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</si>
  <si>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</si>
  <si>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</si>
  <si>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</si>
  <si>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</si>
  <si>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</si>
  <si>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</si>
  <si>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</si>
  <si>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</si>
  <si>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</si>
  <si>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</si>
  <si>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</si>
  <si>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</si>
  <si>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</si>
  <si>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</si>
  <si>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</si>
  <si>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</si>
  <si>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</si>
  <si>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</si>
  <si>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</si>
  <si>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</si>
  <si>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</si>
  <si>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</si>
  <si>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</si>
  <si>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</si>
  <si>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</si>
  <si>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</si>
  <si>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</si>
  <si>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</si>
  <si>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</si>
  <si>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</si>
  <si>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</si>
  <si>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</si>
  <si>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</si>
  <si>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</si>
  <si>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</si>
  <si>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</si>
  <si>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</si>
  <si>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</si>
  <si>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</si>
  <si>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</si>
  <si>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</si>
  <si>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</si>
  <si>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</si>
  <si>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</si>
  <si>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</si>
  <si>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</si>
  <si>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</si>
  <si>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</si>
  <si>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</si>
  <si>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</si>
  <si>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</si>
  <si>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</si>
  <si>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</si>
  <si>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</si>
  <si>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</si>
  <si>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</si>
  <si>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</si>
  <si>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</si>
  <si>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</si>
  <si>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</si>
  <si>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</si>
  <si>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</si>
  <si>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</si>
  <si>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</si>
  <si>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</si>
  <si>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</si>
  <si>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</si>
  <si>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</si>
  <si>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</si>
  <si>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</si>
  <si>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</si>
  <si>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</si>
  <si>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</si>
  <si>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</si>
  <si>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</si>
  <si>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</si>
  <si>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</si>
  <si>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</si>
  <si>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</si>
  <si>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</si>
  <si>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</si>
  <si>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</si>
  <si>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</si>
  <si>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</si>
  <si>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</si>
  <si>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</si>
  <si>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</si>
  <si>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</si>
  <si>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</si>
  <si>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</si>
  <si>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</si>
  <si>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</si>
  <si>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</si>
  <si>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</si>
  <si>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</si>
  <si>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</si>
  <si>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</si>
  <si>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</si>
  <si>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</si>
  <si>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</si>
  <si>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</si>
  <si>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</si>
  <si>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</si>
  <si>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</si>
  <si>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</si>
  <si>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</si>
  <si>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</si>
  <si>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</si>
  <si>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</si>
  <si>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</si>
  <si>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</si>
  <si>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</si>
  <si>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</si>
  <si>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</si>
  <si>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</si>
  <si>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</si>
  <si>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</si>
  <si>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</si>
  <si>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</si>
  <si>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</si>
  <si>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</si>
  <si>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</si>
  <si>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</si>
  <si>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</si>
  <si>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</si>
  <si>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</si>
  <si>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</si>
  <si>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</si>
  <si>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</si>
  <si>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</si>
  <si>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</si>
  <si>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</si>
  <si>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</si>
  <si>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</si>
  <si>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</si>
  <si>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</si>
  <si>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</si>
  <si>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</si>
  <si>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</si>
  <si>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</si>
  <si>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</si>
  <si>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</si>
  <si>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</si>
  <si>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</si>
  <si>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</si>
  <si>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</si>
  <si>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</si>
  <si>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</si>
  <si>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</si>
  <si>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</si>
  <si>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</si>
  <si>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</si>
  <si>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</si>
  <si>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</si>
  <si>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</si>
  <si>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</si>
  <si>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</si>
  <si>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</si>
  <si>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</si>
  <si>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</si>
  <si>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</si>
  <si>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</si>
  <si>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</si>
  <si>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</si>
  <si>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</si>
  <si>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</si>
  <si>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</si>
  <si>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</si>
  <si>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</si>
  <si>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</si>
  <si>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</si>
  <si>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</si>
  <si>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</si>
  <si>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</si>
  <si>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</si>
  <si>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</si>
  <si>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</si>
  <si>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</si>
  <si>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</si>
  <si>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</si>
  <si>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</si>
  <si>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</si>
  <si>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</si>
  <si>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</si>
  <si>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</si>
  <si>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</si>
  <si>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</si>
  <si>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</si>
  <si>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</si>
  <si>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</si>
  <si>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</si>
  <si>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</si>
  <si>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</si>
  <si>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</si>
  <si>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</si>
  <si>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</si>
  <si>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</si>
  <si>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</si>
  <si>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</si>
  <si>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</si>
  <si>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</si>
  <si>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</si>
  <si>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</si>
  <si>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</si>
  <si>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</si>
  <si>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</si>
  <si>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</si>
  <si>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</si>
  <si>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</si>
  <si>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</si>
  <si>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</si>
  <si>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</si>
  <si>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</si>
  <si>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</si>
  <si>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</si>
  <si>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</si>
  <si>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</si>
  <si>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</si>
  <si>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</si>
  <si>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</si>
  <si>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</si>
  <si>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</si>
  <si>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</si>
  <si>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</si>
  <si>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</si>
  <si>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</si>
  <si>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</si>
  <si>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</si>
  <si>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</si>
  <si>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</si>
  <si>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</si>
  <si>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</si>
  <si>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</si>
  <si>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</si>
  <si>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</si>
  <si>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</si>
  <si>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</si>
  <si>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</si>
  <si>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</si>
  <si>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</si>
  <si>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</si>
  <si>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</si>
  <si>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</si>
  <si>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</si>
  <si>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</si>
  <si>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</si>
  <si>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</si>
  <si>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</si>
  <si>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</si>
  <si>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</si>
  <si>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</si>
  <si>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</si>
  <si>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</si>
  <si>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</si>
  <si>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</si>
  <si>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</si>
  <si>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</si>
  <si>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</si>
  <si>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</si>
  <si>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</si>
  <si>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</si>
  <si>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</si>
  <si>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</si>
  <si>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</si>
  <si>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</si>
  <si>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</si>
  <si>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</si>
  <si>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</si>
  <si>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</si>
  <si>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</si>
  <si>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</si>
  <si>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</si>
  <si>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</si>
  <si>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</si>
  <si>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</si>
  <si>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</si>
  <si>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</si>
  <si>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</si>
  <si>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</si>
  <si>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</si>
  <si>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</si>
  <si>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</si>
  <si>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</si>
  <si>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</si>
  <si>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</si>
  <si>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</si>
  <si>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</si>
  <si>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</si>
  <si>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</si>
  <si>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</si>
  <si>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</si>
  <si>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</si>
  <si>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</si>
  <si>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</si>
  <si>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</si>
  <si>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</si>
  <si>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</si>
  <si>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</si>
  <si>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</si>
  <si>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</si>
  <si>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</si>
  <si>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</si>
  <si>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</si>
  <si>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</si>
  <si>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</si>
  <si>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</si>
  <si>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</si>
  <si>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</si>
  <si>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</si>
  <si>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</si>
  <si>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</si>
  <si>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</si>
  <si>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</si>
  <si>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</si>
  <si>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</si>
  <si>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</si>
  <si>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</si>
  <si>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</si>
  <si>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</si>
  <si>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</si>
  <si>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</si>
  <si>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</si>
  <si>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</si>
  <si>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</si>
  <si>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</si>
  <si>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</si>
  <si>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</si>
  <si>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</si>
  <si>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</si>
  <si>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</si>
  <si>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</si>
  <si>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</si>
  <si>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</si>
  <si>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</si>
  <si>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</si>
  <si>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</si>
  <si>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</si>
  <si>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</si>
  <si>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</si>
  <si>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</si>
  <si>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</si>
  <si>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</si>
  <si>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</si>
  <si>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</si>
  <si>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</si>
  <si>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</si>
  <si>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</si>
  <si>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</si>
  <si>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</si>
  <si>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</si>
  <si>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</si>
  <si>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</si>
  <si>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</si>
  <si>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</si>
  <si>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</si>
  <si>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</si>
  <si>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</si>
  <si>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</si>
  <si>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</si>
  <si>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</si>
  <si>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</si>
  <si>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</si>
  <si>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</si>
  <si>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</si>
  <si>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</si>
  <si>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</si>
  <si>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</si>
  <si>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</si>
  <si>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</si>
  <si>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</si>
  <si>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</si>
  <si>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</si>
  <si>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</si>
  <si>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</si>
  <si>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</si>
  <si>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</si>
  <si>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</si>
  <si>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</si>
  <si>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</si>
  <si>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</si>
  <si>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</si>
  <si>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</si>
  <si>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</si>
  <si>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</si>
  <si>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</si>
  <si>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</si>
  <si>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</si>
  <si>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</si>
  <si>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</si>
  <si>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</si>
  <si>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</si>
  <si>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</si>
  <si>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</si>
  <si>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</si>
  <si>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</si>
  <si>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</si>
  <si>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</si>
  <si>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</si>
  <si>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</si>
  <si>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</si>
  <si>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</si>
  <si>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</si>
  <si>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</si>
  <si>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</si>
  <si>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</si>
  <si>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</si>
  <si>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</si>
  <si>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</si>
  <si>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</si>
  <si>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</si>
  <si>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</si>
  <si>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</si>
  <si>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</si>
  <si>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</si>
  <si>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</si>
  <si>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</si>
  <si>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</si>
  <si>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</si>
  <si>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</si>
  <si>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</si>
  <si>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</si>
  <si>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</si>
  <si>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</si>
  <si>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</si>
  <si>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</si>
  <si>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</si>
  <si>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</si>
  <si>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</si>
  <si>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</si>
  <si>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</si>
  <si>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</si>
  <si>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</si>
  <si>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</si>
  <si>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</si>
  <si>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</si>
  <si>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</si>
  <si>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</si>
  <si>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</si>
  <si>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</si>
  <si>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</si>
  <si>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</si>
  <si>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</si>
  <si>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</si>
  <si>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</si>
  <si>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</si>
  <si>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</si>
  <si>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</si>
  <si>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</si>
  <si>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</si>
  <si>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</si>
  <si>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</si>
  <si>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</si>
  <si>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</si>
  <si>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</si>
  <si>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</si>
  <si>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</si>
  <si>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</si>
  <si>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</si>
  <si>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</si>
  <si>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</si>
  <si>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</si>
  <si>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</si>
  <si>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</si>
  <si>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</si>
  <si>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</si>
  <si>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</si>
  <si>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</si>
  <si>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</si>
  <si>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</si>
  <si>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</si>
  <si>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</si>
  <si>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</si>
  <si>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</si>
  <si>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</si>
  <si>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</si>
  <si>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</si>
  <si>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</si>
  <si>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</si>
  <si>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</si>
  <si>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</si>
  <si>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</si>
  <si>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</si>
  <si>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</si>
  <si>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</si>
  <si>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</si>
  <si>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</si>
  <si>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</si>
  <si>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</si>
  <si>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</si>
  <si>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</si>
  <si>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</si>
  <si>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</si>
  <si>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</si>
  <si>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</si>
  <si>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</si>
  <si>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</si>
  <si>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</si>
  <si>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</si>
  <si>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</si>
  <si>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</si>
  <si>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</si>
  <si>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</si>
  <si>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</si>
  <si>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</si>
  <si>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</si>
  <si>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</si>
  <si>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</si>
  <si>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</si>
  <si>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</si>
  <si>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</si>
  <si>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</si>
  <si>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</si>
  <si>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</si>
  <si>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</si>
  <si>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</si>
  <si>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</si>
  <si>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</si>
  <si>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</si>
  <si>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</si>
  <si>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</si>
  <si>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</si>
  <si>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</si>
  <si>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</si>
  <si>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</si>
  <si>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</si>
  <si>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</si>
  <si>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</si>
  <si>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</si>
  <si>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</si>
  <si>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</si>
  <si>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</si>
  <si>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</si>
  <si>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</si>
  <si>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</si>
  <si>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</si>
  <si>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</si>
  <si>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</si>
  <si>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</si>
  <si>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</si>
  <si>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</si>
  <si>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</si>
  <si>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</si>
  <si>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</si>
  <si>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</si>
  <si>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</si>
  <si>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</si>
  <si>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</si>
  <si>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</si>
  <si>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</si>
  <si>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</si>
  <si>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</si>
  <si>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</si>
  <si>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</si>
  <si>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</si>
  <si>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</si>
  <si>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</si>
  <si>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</si>
  <si>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</si>
  <si>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</si>
  <si>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</si>
  <si>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</si>
  <si>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</si>
  <si>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</si>
  <si>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</si>
  <si>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</si>
  <si>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</si>
  <si>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</si>
  <si>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</si>
  <si>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</si>
  <si>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</si>
  <si>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</si>
  <si>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</si>
  <si>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</si>
  <si>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</si>
  <si>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</si>
  <si>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</si>
  <si>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</si>
  <si>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</si>
  <si>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</si>
  <si>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</si>
  <si>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</si>
  <si>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</si>
  <si>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</si>
  <si>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</si>
  <si>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</si>
  <si>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</si>
  <si>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</si>
  <si>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</si>
  <si>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</si>
  <si>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</si>
  <si>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</si>
  <si>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</si>
  <si>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</si>
  <si>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</si>
  <si>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</si>
  <si>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</si>
  <si>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</si>
  <si>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</si>
  <si>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</si>
  <si>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</si>
  <si>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</si>
  <si>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</si>
  <si>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</si>
  <si>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</si>
  <si>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</si>
  <si>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</si>
  <si>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</si>
  <si>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</si>
  <si>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</si>
  <si>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</si>
  <si>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</si>
  <si>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</si>
  <si>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</si>
  <si>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</si>
  <si>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</si>
  <si>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</si>
  <si>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</si>
  <si>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</si>
  <si>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</si>
  <si>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</si>
  <si>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</si>
  <si>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</si>
  <si>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</si>
  <si>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</si>
  <si>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</si>
  <si>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</si>
  <si>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</si>
  <si>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</si>
  <si>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</si>
  <si>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</si>
  <si>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</si>
  <si>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</si>
  <si>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</si>
  <si>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</si>
  <si>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</si>
  <si>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</si>
  <si>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</si>
  <si>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</si>
  <si>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</si>
  <si>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</si>
  <si>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</si>
  <si>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</si>
  <si>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</si>
  <si>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</si>
  <si>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</si>
  <si>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</si>
  <si>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</si>
  <si>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</si>
  <si>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</si>
  <si>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</si>
  <si>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</si>
  <si>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</si>
  <si>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</si>
  <si>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</si>
  <si>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</si>
  <si>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</si>
  <si>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</si>
  <si>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</si>
  <si>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</si>
  <si>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</si>
  <si>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</si>
  <si>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</si>
  <si>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</si>
  <si>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</si>
  <si>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</si>
  <si>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</si>
  <si>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</si>
  <si>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</si>
  <si>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</si>
  <si>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</si>
  <si>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</si>
  <si>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</si>
  <si>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</si>
  <si>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</si>
  <si>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</si>
  <si>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</si>
  <si>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</si>
  <si>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</si>
  <si>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</si>
  <si>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</si>
  <si>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</si>
  <si>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</si>
  <si>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</si>
  <si>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</si>
  <si>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</si>
  <si>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</si>
  <si>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</si>
  <si>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</si>
  <si>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</si>
  <si>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</si>
  <si>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</si>
  <si>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</si>
  <si>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</si>
  <si>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</si>
  <si>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</si>
  <si>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</si>
  <si>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</si>
  <si>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</si>
  <si>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</si>
  <si>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</si>
  <si>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</si>
  <si>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</si>
  <si>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</si>
  <si>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</si>
  <si>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</si>
  <si>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</si>
  <si>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</si>
  <si>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</si>
  <si>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</si>
  <si>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</si>
  <si>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</si>
  <si>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</si>
  <si>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</si>
  <si>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</si>
  <si>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</si>
  <si>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</si>
  <si>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</si>
  <si>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</si>
  <si>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</si>
  <si>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</si>
  <si>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</si>
  <si>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</si>
  <si>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</si>
  <si>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</si>
  <si>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</si>
  <si>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</si>
  <si>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</si>
  <si>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</si>
  <si>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</si>
  <si>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</si>
  <si>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</si>
  <si>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</si>
  <si>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</si>
  <si>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</si>
  <si>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</si>
  <si>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</si>
  <si>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</si>
  <si>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</si>
  <si>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</si>
  <si>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</si>
  <si>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</si>
  <si>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</si>
  <si>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</si>
  <si>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</si>
  <si>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</si>
  <si>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</si>
  <si>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</si>
  <si>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</si>
  <si>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</si>
  <si>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</si>
  <si>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</si>
  <si>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</si>
  <si>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</si>
  <si>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</si>
  <si>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</si>
  <si>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</si>
  <si>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</si>
  <si>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</si>
  <si>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</si>
  <si>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</si>
  <si>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</si>
  <si>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</si>
  <si>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</si>
  <si>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</si>
  <si>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</si>
  <si>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</si>
  <si>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</si>
  <si>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</si>
  <si>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</si>
  <si>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</si>
  <si>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</si>
  <si>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</si>
  <si>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</si>
  <si>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</si>
  <si>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</si>
  <si>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</si>
  <si>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</si>
  <si>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</si>
  <si>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</si>
  <si>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</si>
  <si>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</si>
  <si>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</si>
  <si>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</si>
  <si>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</si>
  <si>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</si>
  <si>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</si>
  <si>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</si>
  <si>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</si>
  <si>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</si>
  <si>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</si>
  <si>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</si>
  <si>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</si>
  <si>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</si>
  <si>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</si>
  <si>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</si>
  <si>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</si>
  <si>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</si>
  <si>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</si>
  <si>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</si>
  <si>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</si>
  <si>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</si>
  <si>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</si>
  <si>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</si>
  <si>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</si>
  <si>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</si>
  <si>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</si>
  <si>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</si>
  <si>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</si>
  <si>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</si>
  <si>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</si>
  <si>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</si>
  <si>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</si>
  <si>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</si>
  <si>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</si>
  <si>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</si>
  <si>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</si>
  <si>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</si>
  <si>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</si>
  <si>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</si>
  <si>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</si>
  <si>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</si>
  <si>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</si>
  <si>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</si>
  <si>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</si>
  <si>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</si>
  <si>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</si>
  <si>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</si>
  <si>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</si>
  <si>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</si>
  <si>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</si>
  <si>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</si>
  <si>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</si>
  <si>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</si>
  <si>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</si>
  <si>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</si>
  <si>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</si>
  <si>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</si>
  <si>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</si>
  <si>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</si>
  <si>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</si>
  <si>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</si>
  <si>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</si>
  <si>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</si>
  <si>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</si>
  <si>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</si>
  <si>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</si>
  <si>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</si>
  <si>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</si>
  <si>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</si>
  <si>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</si>
  <si>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</si>
  <si>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</si>
  <si>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</si>
  <si>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</si>
  <si>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</si>
  <si>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</si>
  <si>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</si>
  <si>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</si>
  <si>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</si>
  <si>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</si>
  <si>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</si>
  <si>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</si>
  <si>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</si>
  <si>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</si>
  <si>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</si>
  <si>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</si>
  <si>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</si>
  <si>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</si>
  <si>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</si>
  <si>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</si>
  <si>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</si>
  <si>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</si>
  <si>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</si>
  <si>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</si>
  <si>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</si>
  <si>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</si>
  <si>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</si>
  <si>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</si>
  <si>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</si>
  <si>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</si>
  <si>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</si>
  <si>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</si>
  <si>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</si>
  <si>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</si>
  <si>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</si>
  <si>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</si>
  <si>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</si>
  <si>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</si>
  <si>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</si>
  <si>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</si>
  <si>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</si>
  <si>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</si>
  <si>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</si>
  <si>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</si>
  <si>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</si>
  <si>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</si>
  <si>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</si>
  <si>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</si>
  <si>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</si>
  <si>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</si>
  <si>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</si>
  <si>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</si>
  <si>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</si>
  <si>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</si>
  <si>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</si>
  <si>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</si>
  <si>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</si>
  <si>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</si>
  <si>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</si>
  <si>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</si>
  <si>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</si>
  <si>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</si>
  <si>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</si>
  <si>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</si>
  <si>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</si>
  <si>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</si>
  <si>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</si>
  <si>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</si>
  <si>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</si>
  <si>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</si>
  <si>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</si>
  <si>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</si>
  <si>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</si>
  <si>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</si>
  <si>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</si>
  <si>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</si>
  <si>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</si>
  <si>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</si>
  <si>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</si>
  <si>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</si>
  <si>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</si>
  <si>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</si>
  <si>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</si>
  <si>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</si>
  <si>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</si>
  <si>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</si>
  <si>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</si>
  <si>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</si>
  <si>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</si>
  <si>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</si>
  <si>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</si>
  <si>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</si>
  <si>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</si>
  <si>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</si>
  <si>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</si>
  <si>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</si>
  <si>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</si>
  <si>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</si>
  <si>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</si>
  <si>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</si>
  <si>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</si>
  <si>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</si>
  <si>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</si>
  <si>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</si>
  <si>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</si>
  <si>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</si>
  <si>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</si>
  <si>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</si>
  <si>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</si>
  <si>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</si>
  <si>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</si>
  <si>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</si>
  <si>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</si>
  <si>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</si>
  <si>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</si>
  <si>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</si>
  <si>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</si>
  <si>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</si>
  <si>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</si>
  <si>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</si>
  <si>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</si>
  <si>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</si>
  <si>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</si>
  <si>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</si>
  <si>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</si>
  <si>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</si>
  <si>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</si>
  <si>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</si>
  <si>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</si>
  <si>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</si>
  <si>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</si>
  <si>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</si>
  <si>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</si>
  <si>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</si>
  <si>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</si>
  <si>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</si>
  <si>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</si>
  <si>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</si>
  <si>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</si>
  <si>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</si>
  <si>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</si>
  <si>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</si>
  <si>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</si>
  <si>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</si>
  <si>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</si>
  <si>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</si>
  <si>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</si>
  <si>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</si>
  <si>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</si>
  <si>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</si>
  <si>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</si>
  <si>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</si>
  <si>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</si>
  <si>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</si>
  <si>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</si>
  <si>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</si>
  <si>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</si>
  <si>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</si>
  <si>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</si>
  <si>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</si>
  <si>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</si>
  <si>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</si>
  <si>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</si>
  <si>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</si>
  <si>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</si>
  <si>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</si>
  <si>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</si>
  <si>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</si>
  <si>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</si>
  <si>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</si>
  <si>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</si>
  <si>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</si>
  <si>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</si>
  <si>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</si>
  <si>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</si>
  <si>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</si>
  <si>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</si>
  <si>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</si>
  <si>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</si>
  <si>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</si>
  <si>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</si>
  <si>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</si>
  <si>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</si>
  <si>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</si>
  <si>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</si>
  <si>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</si>
  <si>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</si>
  <si>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</si>
  <si>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</si>
  <si>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</si>
  <si>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</si>
  <si>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</si>
  <si>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</si>
  <si>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</si>
  <si>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</si>
  <si>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</si>
  <si>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</si>
  <si>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</si>
  <si>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</si>
  <si>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</si>
  <si>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</si>
  <si>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</si>
  <si>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</si>
  <si>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</si>
  <si>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</si>
  <si>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</si>
  <si>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</si>
  <si>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</si>
  <si>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</si>
  <si>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</si>
  <si>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</si>
  <si>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</si>
  <si>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</si>
  <si>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</si>
  <si>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</si>
  <si>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</si>
  <si>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</si>
  <si>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</si>
  <si>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</si>
  <si>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</si>
  <si>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</si>
  <si>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</si>
  <si>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</si>
  <si>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</si>
  <si>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</si>
  <si>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</si>
  <si>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</si>
  <si>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</si>
  <si>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</si>
  <si>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</si>
  <si>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</si>
  <si>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</si>
  <si>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</si>
  <si>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</si>
  <si>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</si>
  <si>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</si>
  <si>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</si>
  <si>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</si>
  <si>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</si>
  <si>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</si>
  <si>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</si>
  <si>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</si>
  <si>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</si>
  <si>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</si>
  <si>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</si>
  <si>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</si>
  <si>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</si>
  <si>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</si>
  <si>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</si>
  <si>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</si>
  <si>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</si>
  <si>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</si>
  <si>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</si>
  <si>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</si>
  <si>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</si>
  <si>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</si>
  <si>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</si>
  <si>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</si>
  <si>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</si>
  <si>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</si>
  <si>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</si>
  <si>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</si>
  <si>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</si>
  <si>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</si>
  <si>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</si>
  <si>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</si>
  <si>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</si>
  <si>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</si>
  <si>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</si>
  <si>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</si>
  <si>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</si>
  <si>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</si>
  <si>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</si>
  <si>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</si>
  <si>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</si>
  <si>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</si>
  <si>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</si>
  <si>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</si>
  <si>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</si>
  <si>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</si>
  <si>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</si>
  <si>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</si>
  <si>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</si>
  <si>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</si>
  <si>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</si>
  <si>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</si>
  <si>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</si>
  <si>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</si>
  <si>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</si>
  <si>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</si>
  <si>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</si>
  <si>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</si>
  <si>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</si>
  <si>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</si>
  <si>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</si>
  <si>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</si>
  <si>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</si>
  <si>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</si>
  <si>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</si>
  <si>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</si>
  <si>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</si>
  <si>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</si>
  <si>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</si>
  <si>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</si>
  <si>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</si>
  <si>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</si>
  <si>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</si>
  <si>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</si>
  <si>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</si>
  <si>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</si>
  <si>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</si>
  <si>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</si>
  <si>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</si>
  <si>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</si>
  <si>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</si>
  <si>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</si>
  <si>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</si>
  <si>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</si>
  <si>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</si>
  <si>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</si>
  <si>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</si>
  <si>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</si>
  <si>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</si>
  <si>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</si>
  <si>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</si>
  <si>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</si>
  <si>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</si>
  <si>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</si>
  <si>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</si>
  <si>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</si>
  <si>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</si>
  <si>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</si>
  <si>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</si>
  <si>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</si>
  <si>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</si>
  <si>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</si>
  <si>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</si>
  <si>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</si>
  <si>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</si>
  <si>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</si>
  <si>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</si>
  <si>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</si>
  <si>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</si>
  <si>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</si>
  <si>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</si>
  <si>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</si>
  <si>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</si>
  <si>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</si>
  <si>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</si>
  <si>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</si>
  <si>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</si>
  <si>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</si>
  <si>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</si>
  <si>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</si>
  <si>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</si>
  <si>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</si>
  <si>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</si>
  <si>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</si>
  <si>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</si>
  <si>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</si>
  <si>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</si>
  <si>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</si>
  <si>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</si>
  <si>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</si>
  <si>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</si>
  <si>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</si>
  <si>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</si>
  <si>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</si>
  <si>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</si>
  <si>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</si>
  <si>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</si>
  <si>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</si>
  <si>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</si>
  <si>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</si>
  <si>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</si>
  <si>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</si>
  <si>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</si>
  <si>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</si>
  <si>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</si>
  <si>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</si>
  <si>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</si>
  <si>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</si>
  <si>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</si>
  <si>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</si>
  <si>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</si>
  <si>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</si>
  <si>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</si>
  <si>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</si>
  <si>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</si>
  <si>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</si>
  <si>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</si>
  <si>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</si>
  <si>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</si>
  <si>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</si>
  <si>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</si>
  <si>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</si>
  <si>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</si>
  <si>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</si>
  <si>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</si>
  <si>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</si>
  <si>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</si>
  <si>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</si>
  <si>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</si>
  <si>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</si>
  <si>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</si>
  <si>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</si>
  <si>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</si>
  <si>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</si>
  <si>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</si>
  <si>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</si>
  <si>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</si>
  <si>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</si>
  <si>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</si>
  <si>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</si>
  <si>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</si>
  <si>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</si>
  <si>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</si>
  <si>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</si>
  <si>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</si>
  <si>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</si>
  <si>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</si>
  <si>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</si>
  <si>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</si>
  <si>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</si>
  <si>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</si>
  <si>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</si>
  <si>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</si>
  <si>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</si>
  <si>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</si>
  <si>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</si>
  <si>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</si>
  <si>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</si>
  <si>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</si>
  <si>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</si>
  <si>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</si>
  <si>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</si>
  <si>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</si>
  <si>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</si>
  <si>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</si>
  <si>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</si>
  <si>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</si>
  <si>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</si>
  <si>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</si>
  <si>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</si>
  <si>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</si>
  <si>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</si>
  <si>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</si>
  <si>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</si>
  <si>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</si>
  <si>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</si>
  <si>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</si>
  <si>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</si>
  <si>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</si>
  <si>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</si>
  <si>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</si>
  <si>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</si>
  <si>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</si>
  <si>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</si>
  <si>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</si>
  <si>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</si>
  <si>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</si>
  <si>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</si>
  <si>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</si>
  <si>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</si>
  <si>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</si>
  <si>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</si>
  <si>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</si>
  <si>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</si>
  <si>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</si>
  <si>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</si>
  <si>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</si>
  <si>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</si>
  <si>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</si>
  <si>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</si>
  <si>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</si>
  <si>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</si>
  <si>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</si>
  <si>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</si>
  <si>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</si>
  <si>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</si>
  <si>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</si>
  <si>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</si>
  <si>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</si>
  <si>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</si>
  <si>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</si>
  <si>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</si>
  <si>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</si>
  <si>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</si>
  <si>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</si>
  <si>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</si>
  <si>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</si>
  <si>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</si>
  <si>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</si>
  <si>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</si>
  <si>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</si>
  <si>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</si>
  <si>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</si>
  <si>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</si>
  <si>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</si>
  <si>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</si>
  <si>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</si>
  <si>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</si>
  <si>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</si>
  <si>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</si>
  <si>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</si>
  <si>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</si>
  <si>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</si>
  <si>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</si>
  <si>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</si>
  <si>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</si>
  <si>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</si>
  <si>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</si>
  <si>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</si>
  <si>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</si>
  <si>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</si>
  <si>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</si>
  <si>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</si>
  <si>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</si>
  <si>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</si>
  <si>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</si>
  <si>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</si>
  <si>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</si>
  <si>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</si>
  <si>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</si>
  <si>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</si>
  <si>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</si>
  <si>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</si>
  <si>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</si>
  <si>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</si>
  <si>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</si>
  <si>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</si>
  <si>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</si>
  <si>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</si>
  <si>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</si>
  <si>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</si>
  <si>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</si>
  <si>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</si>
  <si>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</si>
  <si>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</si>
  <si>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</si>
  <si>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</si>
  <si>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</si>
  <si>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</si>
  <si>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</si>
  <si>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</si>
  <si>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</si>
  <si>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</si>
  <si>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</si>
  <si>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</si>
  <si>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</si>
  <si>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</si>
  <si>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</si>
  <si>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</si>
  <si>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</si>
  <si>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</si>
  <si>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</si>
  <si>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</si>
  <si>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</si>
  <si>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</si>
  <si>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</si>
  <si>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</si>
  <si>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</si>
  <si>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</si>
  <si>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</si>
  <si>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</si>
  <si>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</si>
  <si>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</si>
  <si>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</si>
  <si>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</si>
  <si>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</si>
  <si>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</si>
  <si>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</si>
  <si>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</si>
  <si>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</si>
  <si>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</si>
  <si>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</si>
  <si>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</si>
  <si>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</si>
  <si>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</si>
  <si>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</si>
  <si>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</si>
  <si>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</si>
  <si>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</si>
  <si>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</si>
  <si>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</si>
  <si>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</si>
  <si>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</si>
  <si>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</si>
  <si>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</si>
  <si>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</si>
  <si>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</si>
  <si>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</si>
  <si>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</si>
  <si>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</si>
  <si>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</si>
  <si>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</si>
  <si>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</si>
  <si>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</si>
  <si>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</si>
  <si>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</si>
  <si>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</si>
  <si>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</si>
  <si>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</si>
  <si>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</si>
  <si>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</si>
  <si>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</si>
  <si>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</si>
  <si>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</si>
  <si>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</si>
  <si>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</si>
  <si>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</si>
  <si>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</si>
  <si>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</si>
  <si>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</si>
  <si>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</si>
  <si>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</si>
  <si>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</si>
  <si>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</si>
  <si>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</si>
  <si>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</si>
  <si>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</si>
  <si>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</si>
  <si>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</si>
  <si>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</si>
  <si>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</si>
  <si>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</si>
  <si>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</si>
  <si>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</si>
  <si>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</si>
  <si>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</si>
  <si>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</si>
  <si>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</si>
  <si>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</si>
  <si>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</si>
  <si>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</si>
  <si>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</si>
  <si>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</si>
  <si>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</si>
  <si>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</si>
  <si>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</si>
  <si>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</si>
  <si>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</si>
  <si>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</si>
  <si>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</si>
  <si>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</si>
  <si>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</si>
  <si>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</si>
  <si>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</si>
  <si>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</si>
  <si>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</si>
  <si>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</si>
  <si>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</si>
  <si>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</si>
  <si>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</si>
  <si>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</si>
  <si>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</si>
  <si>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</si>
  <si>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</si>
  <si>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</si>
  <si>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</si>
  <si>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</si>
  <si>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</si>
  <si>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</si>
  <si>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</si>
  <si>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</si>
  <si>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</si>
  <si>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</si>
  <si>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</si>
  <si>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</si>
  <si>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</si>
  <si>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</si>
  <si>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</si>
  <si>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</si>
  <si>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</si>
  <si>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</si>
  <si>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</si>
  <si>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</si>
  <si>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</si>
  <si>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</si>
  <si>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</si>
  <si>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</si>
  <si>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</si>
  <si>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</si>
  <si>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</si>
  <si>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</si>
  <si>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</si>
  <si>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</si>
  <si>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</si>
  <si>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</si>
  <si>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</si>
  <si>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</si>
  <si>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</si>
  <si>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</si>
  <si>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</si>
  <si>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</si>
  <si>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</si>
  <si>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</si>
  <si>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</si>
  <si>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</si>
  <si>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</si>
  <si>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</si>
  <si>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</si>
  <si>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</si>
  <si>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</si>
  <si>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</si>
  <si>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</si>
  <si>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</si>
  <si>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</si>
  <si>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</si>
  <si>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</si>
  <si>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</si>
  <si>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</si>
  <si>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</si>
  <si>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</si>
  <si>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</si>
  <si>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</si>
  <si>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</si>
  <si>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</si>
  <si>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</si>
  <si>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</si>
  <si>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</si>
  <si>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</si>
  <si>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</si>
  <si>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</si>
  <si>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</si>
  <si>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</si>
  <si>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</si>
  <si>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</si>
  <si>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</si>
  <si>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</si>
  <si>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</si>
  <si>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</si>
  <si>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</si>
  <si>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</si>
  <si>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</si>
  <si>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</si>
  <si>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</si>
  <si>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</si>
  <si>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</si>
  <si>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</si>
  <si>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</si>
  <si>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</si>
  <si>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</si>
  <si>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</si>
  <si>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</si>
  <si>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</si>
  <si>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</si>
  <si>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</si>
  <si>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</si>
  <si>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</si>
  <si>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</si>
  <si>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</si>
  <si>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</si>
  <si>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</si>
  <si>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</si>
  <si>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</si>
  <si>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</si>
  <si>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</si>
  <si>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</si>
  <si>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</si>
  <si>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</si>
  <si>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</si>
  <si>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</si>
  <si>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</si>
  <si>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</si>
  <si>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</si>
  <si>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</si>
  <si>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</si>
  <si>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</si>
  <si>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</si>
  <si>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</si>
  <si>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</si>
  <si>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</si>
  <si>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</si>
  <si>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</si>
  <si>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</si>
  <si>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</si>
  <si>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</si>
  <si>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</si>
  <si>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</si>
  <si>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</si>
  <si>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</si>
  <si>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</si>
  <si>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</si>
  <si>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</si>
  <si>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</si>
  <si>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</si>
  <si>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</si>
  <si>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</si>
  <si>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</si>
  <si>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</si>
  <si>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</si>
  <si>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</si>
  <si>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</si>
  <si>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</si>
  <si>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</si>
  <si>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</si>
  <si>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</si>
  <si>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</si>
  <si>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</si>
  <si>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</si>
  <si>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</si>
  <si>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</si>
  <si>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</si>
  <si>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</si>
  <si>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</si>
  <si>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</si>
  <si>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</si>
  <si>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</si>
  <si>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</si>
  <si>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</si>
  <si>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</si>
  <si>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</si>
  <si>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</si>
  <si>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</si>
  <si>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</si>
  <si>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</si>
  <si>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</si>
  <si>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</si>
  <si>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</si>
  <si>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</si>
  <si>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</si>
  <si>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</si>
  <si>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</si>
  <si>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</si>
  <si>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</si>
  <si>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</si>
  <si>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</si>
  <si>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</si>
  <si>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</si>
  <si>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</si>
  <si>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</si>
  <si>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</si>
  <si>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</si>
  <si>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</si>
  <si>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</si>
  <si>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</si>
  <si>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</si>
  <si>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</si>
  <si>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</si>
  <si>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</si>
  <si>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</si>
  <si>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</si>
  <si>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</si>
  <si>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</si>
  <si>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</si>
  <si>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</si>
  <si>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</si>
  <si>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</si>
  <si>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</si>
  <si>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</si>
  <si>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</si>
  <si>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</si>
  <si>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</si>
  <si>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</si>
  <si>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</si>
  <si>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</si>
  <si>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</si>
  <si>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</si>
  <si>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</si>
  <si>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</si>
  <si>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</si>
  <si>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</si>
  <si>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</si>
  <si>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</si>
  <si>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</si>
  <si>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</si>
  <si>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</si>
  <si>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</si>
  <si>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</si>
  <si>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</si>
  <si>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</si>
  <si>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</si>
  <si>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</si>
  <si>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</si>
  <si>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</si>
  <si>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</si>
  <si>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</si>
  <si>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</si>
  <si>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</si>
  <si>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</si>
  <si>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</si>
  <si>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</si>
  <si>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</si>
  <si>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</si>
  <si>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</si>
  <si>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</si>
  <si>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</si>
  <si>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</si>
  <si>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</si>
  <si>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</si>
  <si>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</si>
  <si>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</si>
  <si>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</si>
  <si>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</si>
  <si>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</si>
  <si>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</si>
  <si>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</si>
  <si>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</si>
  <si>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</si>
  <si>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</si>
  <si>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</si>
  <si>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</si>
  <si>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</si>
  <si>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</si>
  <si>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</si>
  <si>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</si>
  <si>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</si>
  <si>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</si>
  <si>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</si>
  <si>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</si>
  <si>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</si>
  <si>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</si>
  <si>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</si>
  <si>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</si>
  <si>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</si>
  <si>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</si>
  <si>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</si>
  <si>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</si>
  <si>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</si>
  <si>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</si>
  <si>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</si>
  <si>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</si>
  <si>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</si>
  <si>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</si>
  <si>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</si>
  <si>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</si>
  <si>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</si>
  <si>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</si>
  <si>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</si>
  <si>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</si>
  <si>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</si>
  <si>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</si>
  <si>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</si>
  <si>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</si>
  <si>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</si>
  <si>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</si>
  <si>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</si>
  <si>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</si>
  <si>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</si>
  <si>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</si>
  <si>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</si>
  <si>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</si>
  <si>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</si>
  <si>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</si>
  <si>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</si>
  <si>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</si>
  <si>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</si>
  <si>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</si>
  <si>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</si>
  <si>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</si>
  <si>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</si>
  <si>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</si>
  <si>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</si>
  <si>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</si>
  <si>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</si>
  <si>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</si>
  <si>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</si>
  <si>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</si>
  <si>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</si>
  <si>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</si>
  <si>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</si>
  <si>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</si>
  <si>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</si>
  <si>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</si>
  <si>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</si>
  <si>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</si>
  <si>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</si>
  <si>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</si>
  <si>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</si>
  <si>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</si>
  <si>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</si>
  <si>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</si>
  <si>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</si>
  <si>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</si>
  <si>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</si>
  <si>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</si>
  <si>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</si>
  <si>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</si>
  <si>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</si>
  <si>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</si>
  <si>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</si>
  <si>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</si>
  <si>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</si>
  <si>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</si>
  <si>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</si>
  <si>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</si>
  <si>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</si>
  <si>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</si>
  <si>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</si>
  <si>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</si>
  <si>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</si>
  <si>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</si>
  <si>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</si>
  <si>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</si>
  <si>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</si>
  <si>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</si>
  <si>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</si>
  <si>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</si>
  <si>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</si>
  <si>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</si>
  <si>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</si>
  <si>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</si>
  <si>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</si>
  <si>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</si>
  <si>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</si>
  <si>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</si>
  <si>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</si>
  <si>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</si>
  <si>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</si>
  <si>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</si>
  <si>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</si>
  <si>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</si>
  <si>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</si>
  <si>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</si>
  <si>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</si>
  <si>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</si>
  <si>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</si>
  <si>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</si>
  <si>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</si>
  <si>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</si>
  <si>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</si>
  <si>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</si>
  <si>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</si>
  <si>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</si>
  <si>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</si>
  <si>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</si>
  <si>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</si>
  <si>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</si>
  <si>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</si>
  <si>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</si>
  <si>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</si>
  <si>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</si>
  <si>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</si>
  <si>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</si>
  <si>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</si>
  <si>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</si>
  <si>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</si>
  <si>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</si>
  <si>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</si>
  <si>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</si>
  <si>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</si>
  <si>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</si>
  <si>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</si>
  <si>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</si>
  <si>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</si>
  <si>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</si>
  <si>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</si>
  <si>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</si>
  <si>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</si>
  <si>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</si>
  <si>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</si>
  <si>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</si>
  <si>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</si>
  <si>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</si>
  <si>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</si>
  <si>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</si>
  <si>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</si>
  <si>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</si>
  <si>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</si>
  <si>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</si>
  <si>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</si>
  <si>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</si>
  <si>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</si>
  <si>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</si>
  <si>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</si>
  <si>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</si>
  <si>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</si>
  <si>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</si>
  <si>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</si>
  <si>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</si>
  <si>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</si>
  <si>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</si>
  <si>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</si>
  <si>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</si>
  <si>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</si>
  <si>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</si>
  <si>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</si>
  <si>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</si>
  <si>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</si>
  <si>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</si>
  <si>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</si>
  <si>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</si>
  <si>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</si>
  <si>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</si>
  <si>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</si>
  <si>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</si>
  <si>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</si>
  <si>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</si>
  <si>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</si>
  <si>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</si>
  <si>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</si>
  <si>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</si>
  <si>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</si>
  <si>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</si>
  <si>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</si>
  <si>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</si>
  <si>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</si>
  <si>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</si>
  <si>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</si>
  <si>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</si>
  <si>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</si>
  <si>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</si>
  <si>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</si>
  <si>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</si>
  <si>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</si>
  <si>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</si>
  <si>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</si>
  <si>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</si>
  <si>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</si>
  <si>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</si>
  <si>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</si>
  <si>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</si>
  <si>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</si>
  <si>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</si>
  <si>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</si>
  <si>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</si>
  <si>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</si>
  <si>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</si>
  <si>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</si>
  <si>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</si>
  <si>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</si>
  <si>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</si>
  <si>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</si>
  <si>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</si>
  <si>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</si>
  <si>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</si>
  <si>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</si>
  <si>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</si>
  <si>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</si>
  <si>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</si>
  <si>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</si>
  <si>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</si>
  <si>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</si>
  <si>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</si>
  <si>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</si>
  <si>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</si>
  <si>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</si>
  <si>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</si>
  <si>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</si>
  <si>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</si>
  <si>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</si>
  <si>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</si>
  <si>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</si>
  <si>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</si>
  <si>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</si>
  <si>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</si>
  <si>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</si>
  <si>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</si>
  <si>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</si>
  <si>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</si>
  <si>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</si>
  <si>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</si>
  <si>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</si>
  <si>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</si>
  <si>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</si>
  <si>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</si>
  <si>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</si>
  <si>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</si>
  <si>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</si>
  <si>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</si>
  <si>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</si>
  <si>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</si>
  <si>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</si>
  <si>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</si>
  <si>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</si>
  <si>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</si>
  <si>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</si>
  <si>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</si>
  <si>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</si>
  <si>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</si>
  <si>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</si>
  <si>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</si>
  <si>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</si>
  <si>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</si>
  <si>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</si>
  <si>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</si>
  <si>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</si>
  <si>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</si>
  <si>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</si>
  <si>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</si>
  <si>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</si>
  <si>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</si>
  <si>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</si>
  <si>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</si>
  <si>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</si>
  <si>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</si>
  <si>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</si>
  <si>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</si>
  <si>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</si>
  <si>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</si>
  <si>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</si>
  <si>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</si>
  <si>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</si>
  <si>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</si>
  <si>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</si>
  <si>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</si>
  <si>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</si>
  <si>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</si>
  <si>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</si>
  <si>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</si>
  <si>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</si>
  <si>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</si>
  <si>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</si>
  <si>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</si>
  <si>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</si>
  <si>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</si>
  <si>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</si>
  <si>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</si>
  <si>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</si>
  <si>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</si>
  <si>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</si>
  <si>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</si>
  <si>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</si>
  <si>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</si>
  <si>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</si>
  <si>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</si>
  <si>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</si>
  <si>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</si>
  <si>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</si>
  <si>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</si>
  <si>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</si>
  <si>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</si>
  <si>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</si>
  <si>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</si>
  <si>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</si>
  <si>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</si>
  <si>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</si>
  <si>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</si>
  <si>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</si>
  <si>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</si>
  <si>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</si>
  <si>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</si>
  <si>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</si>
  <si>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</si>
  <si>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</si>
  <si>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</si>
  <si>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</si>
  <si>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</si>
  <si>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</si>
  <si>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</si>
  <si>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</si>
  <si>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</si>
  <si>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</si>
  <si>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</si>
  <si>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</si>
  <si>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</si>
  <si>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</si>
  <si>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</si>
  <si>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</si>
  <si>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</si>
  <si>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</si>
  <si>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</si>
  <si>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</si>
  <si>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</si>
  <si>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</si>
  <si>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</si>
  <si>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</si>
  <si>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</si>
  <si>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</si>
  <si>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</si>
  <si>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</si>
  <si>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</si>
  <si>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</si>
  <si>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</si>
  <si>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</si>
  <si>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</si>
  <si>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</si>
  <si>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</si>
  <si>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</si>
  <si>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</si>
  <si>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</si>
  <si>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</si>
  <si>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</si>
  <si>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</si>
  <si>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</si>
  <si>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</si>
  <si>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</si>
  <si>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</si>
  <si>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</si>
  <si>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</si>
  <si>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</si>
  <si>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</si>
  <si>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</si>
  <si>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</si>
  <si>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</si>
  <si>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</si>
  <si>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</si>
  <si>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</si>
  <si>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</si>
  <si>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</si>
  <si>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</si>
  <si>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</si>
  <si>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</si>
  <si>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</si>
  <si>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</si>
  <si>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</si>
  <si>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</si>
  <si>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</si>
  <si>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</si>
  <si>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</si>
  <si>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</si>
  <si>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</si>
  <si>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</si>
  <si>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</si>
  <si>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</si>
  <si>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</si>
  <si>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</si>
  <si>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</si>
  <si>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</si>
  <si>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</si>
  <si>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</si>
  <si>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</si>
  <si>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</si>
  <si>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</si>
  <si>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</si>
  <si>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</si>
  <si>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</si>
  <si>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</si>
  <si>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</si>
  <si>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</si>
  <si>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</si>
  <si>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</si>
  <si>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</si>
  <si>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</si>
  <si>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</si>
  <si>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</si>
  <si>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</si>
  <si>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</si>
  <si>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</si>
  <si>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</si>
  <si>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</si>
  <si>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</si>
  <si>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</si>
  <si>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</si>
  <si>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</si>
  <si>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</si>
  <si>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</si>
  <si>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</si>
  <si>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</si>
  <si>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</si>
  <si>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</si>
  <si>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</si>
  <si>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</si>
  <si>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</si>
  <si>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</si>
  <si>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</si>
  <si>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</si>
  <si>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</si>
  <si>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</si>
  <si>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</si>
  <si>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</si>
  <si>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</si>
  <si>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</si>
  <si>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</si>
  <si>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</si>
  <si>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</si>
  <si>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</si>
  <si>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</si>
  <si>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</si>
  <si>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</si>
  <si>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</si>
  <si>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</si>
  <si>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</si>
  <si>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</si>
  <si>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</si>
  <si>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</si>
  <si>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</si>
  <si>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</si>
  <si>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</si>
  <si>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</si>
  <si>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</si>
  <si>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</si>
  <si>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</si>
  <si>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</si>
  <si>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</si>
  <si>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</si>
  <si>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</si>
  <si>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</si>
  <si>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</si>
  <si>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</si>
  <si>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</si>
  <si>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</si>
  <si>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</si>
  <si>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</si>
  <si>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</si>
  <si>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</si>
  <si>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</si>
  <si>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</si>
  <si>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</si>
  <si>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</si>
  <si>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</si>
  <si>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</si>
  <si>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</si>
  <si>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</si>
  <si>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</si>
  <si>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</si>
  <si>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</si>
  <si>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</si>
  <si>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</si>
  <si>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</si>
  <si>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</si>
  <si>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</si>
  <si>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</si>
  <si>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</si>
  <si>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</si>
  <si>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</si>
  <si>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</si>
  <si>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</si>
  <si>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</si>
  <si>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</si>
  <si>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</si>
  <si>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</si>
  <si>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</si>
  <si>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</si>
  <si>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</si>
  <si>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</si>
  <si>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</si>
  <si>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</si>
  <si>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</si>
  <si>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</si>
  <si>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</si>
  <si>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</si>
  <si>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</si>
  <si>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</si>
  <si>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</si>
  <si>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</si>
  <si>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</si>
  <si>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</si>
  <si>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</si>
  <si>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</si>
  <si>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</si>
  <si>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</si>
  <si>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</si>
  <si>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</si>
  <si>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</si>
  <si>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</si>
  <si>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</si>
  <si>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</si>
  <si>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</si>
  <si>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</si>
  <si>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</si>
  <si>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</si>
  <si>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</si>
  <si>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</si>
  <si>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</si>
  <si>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</si>
  <si>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</si>
  <si>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</si>
  <si>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</si>
  <si>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</si>
  <si>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</si>
  <si>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</si>
  <si>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</si>
  <si>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</si>
  <si>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</si>
  <si>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</si>
  <si>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</si>
  <si>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</si>
  <si>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</si>
  <si>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</si>
  <si>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</si>
  <si>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</si>
  <si>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</si>
  <si>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</si>
  <si>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</si>
  <si>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</si>
  <si>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</si>
  <si>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</si>
  <si>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</si>
  <si>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</si>
  <si>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</si>
  <si>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</si>
  <si>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</si>
  <si>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</si>
  <si>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</si>
  <si>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</si>
  <si>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</si>
  <si>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</si>
  <si>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</si>
  <si>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</si>
  <si>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</si>
  <si>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</si>
  <si>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</si>
  <si>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</si>
  <si>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</si>
  <si>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</si>
  <si>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</si>
  <si>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</si>
  <si>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</si>
  <si>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</si>
  <si>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</si>
  <si>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</si>
  <si>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</si>
  <si>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</si>
  <si>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</si>
  <si>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</si>
  <si>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</si>
  <si>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</si>
  <si>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</si>
  <si>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</si>
  <si>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</si>
  <si>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</si>
  <si>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</si>
  <si>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</si>
  <si>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</si>
  <si>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</si>
  <si>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</si>
  <si>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</si>
  <si>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</si>
  <si>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</si>
  <si>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</si>
  <si>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</si>
  <si>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</si>
  <si>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</si>
  <si>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</si>
  <si>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</si>
  <si>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</si>
  <si>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</si>
  <si>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</si>
  <si>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</si>
  <si>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</si>
  <si>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</si>
  <si>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</si>
  <si>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</si>
  <si>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</si>
  <si>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</si>
  <si>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</si>
  <si>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</si>
  <si>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</si>
  <si>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</si>
  <si>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</si>
  <si>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</si>
  <si>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</si>
  <si>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</si>
  <si>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</si>
  <si>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</si>
  <si>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</si>
  <si>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</si>
  <si>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</si>
  <si>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</si>
  <si>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</si>
  <si>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</si>
  <si>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</si>
  <si>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</si>
  <si>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</si>
  <si>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</si>
  <si>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</si>
  <si>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</si>
  <si>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</si>
  <si>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</si>
  <si>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</si>
  <si>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</si>
  <si>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</si>
  <si>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</si>
  <si>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</si>
  <si>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</si>
  <si>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</si>
  <si>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</si>
  <si>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</si>
  <si>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</si>
  <si>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</si>
  <si>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</si>
  <si>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</si>
  <si>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</si>
  <si>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</si>
  <si>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</si>
  <si>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</si>
  <si>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</si>
  <si>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</si>
  <si>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</si>
  <si>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</si>
  <si>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</si>
  <si>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</si>
  <si>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</si>
  <si>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</si>
  <si>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</si>
  <si>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</si>
  <si>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</si>
  <si>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</si>
  <si>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</si>
  <si>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</si>
  <si>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</si>
  <si>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</si>
  <si>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</si>
  <si>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</si>
  <si>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</si>
  <si>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</si>
  <si>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</si>
  <si>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</si>
  <si>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</si>
  <si>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</si>
  <si>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</si>
  <si>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</si>
  <si>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</si>
  <si>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</si>
  <si>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</si>
  <si>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</si>
  <si>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</si>
  <si>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</si>
  <si>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</si>
  <si>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</si>
  <si>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</si>
  <si>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</si>
  <si>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</si>
  <si>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</si>
  <si>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</si>
  <si>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</si>
  <si>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</si>
  <si>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</si>
  <si>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</si>
  <si>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</si>
  <si>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</si>
  <si>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</si>
  <si>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</si>
  <si>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</si>
  <si>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</si>
  <si>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</si>
  <si>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</si>
  <si>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</si>
  <si>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</si>
  <si>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</si>
  <si>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</si>
  <si>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</si>
  <si>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</si>
  <si>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</si>
  <si>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</si>
  <si>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</si>
  <si>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</si>
  <si>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</si>
  <si>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</si>
  <si>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</si>
  <si>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</si>
  <si>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</si>
  <si>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</si>
  <si>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</si>
  <si>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</si>
  <si>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</si>
  <si>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</si>
  <si>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</si>
  <si>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</si>
  <si>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</si>
  <si>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</si>
  <si>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</si>
  <si>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</si>
  <si>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</si>
  <si>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</si>
  <si>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</si>
  <si>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</si>
  <si>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</si>
  <si>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</si>
  <si>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</si>
  <si>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</si>
  <si>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</si>
  <si>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</si>
  <si>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</si>
  <si>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</si>
  <si>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</si>
  <si>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</si>
  <si>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</si>
  <si>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</si>
  <si>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</si>
  <si>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</si>
  <si>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</si>
  <si>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</si>
  <si>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</si>
  <si>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</si>
  <si>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</si>
  <si>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</si>
  <si>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</si>
  <si>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</si>
  <si>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</si>
  <si>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</si>
  <si>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</si>
  <si>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</si>
  <si>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</si>
  <si>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</si>
  <si>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</si>
  <si>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</si>
  <si>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</si>
  <si>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</si>
  <si>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</si>
  <si>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</si>
  <si>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</si>
  <si>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</si>
  <si>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</si>
  <si>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</si>
  <si>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</si>
  <si>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</si>
  <si>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</si>
  <si>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</si>
  <si>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</si>
  <si>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</si>
  <si>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</si>
  <si>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</si>
  <si>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</si>
  <si>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</si>
  <si>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</si>
  <si>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</si>
  <si>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</si>
  <si>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</si>
  <si>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</si>
  <si>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</si>
  <si>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</si>
  <si>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</si>
  <si>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</si>
  <si>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</si>
  <si>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</si>
  <si>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</si>
  <si>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</si>
  <si>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</si>
  <si>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</si>
  <si>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</si>
  <si>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</si>
  <si>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</si>
  <si>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</si>
  <si>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</si>
  <si>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</si>
  <si>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</si>
  <si>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</si>
  <si>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</si>
  <si>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</si>
  <si>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</si>
  <si>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</si>
  <si>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</si>
  <si>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</si>
  <si>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</si>
  <si>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</si>
  <si>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</si>
  <si>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</si>
  <si>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</si>
  <si>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</si>
  <si>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</si>
  <si>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</si>
  <si>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</si>
  <si>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</si>
  <si>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</si>
  <si>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</si>
  <si>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</si>
  <si>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</si>
  <si>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</si>
  <si>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</si>
  <si>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</si>
  <si>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</si>
  <si>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</si>
  <si>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</si>
  <si>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</si>
  <si>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</si>
  <si>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</si>
  <si>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</si>
  <si>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</si>
  <si>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</si>
  <si>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</si>
  <si>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</si>
  <si>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</si>
  <si>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</si>
  <si>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</si>
  <si>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</si>
  <si>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</si>
  <si>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</si>
  <si>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</si>
  <si>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</si>
  <si>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</si>
  <si>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</si>
  <si>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</si>
  <si>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</si>
  <si>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</si>
  <si>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</si>
  <si>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</si>
  <si>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</si>
  <si>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</si>
  <si>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</si>
  <si>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</si>
  <si>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</si>
  <si>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</si>
  <si>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</si>
  <si>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</si>
  <si>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</si>
  <si>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</si>
  <si>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</si>
  <si>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</si>
  <si>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</si>
  <si>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</si>
  <si>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</si>
  <si>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</si>
  <si>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</si>
  <si>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</si>
  <si>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</si>
  <si>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</si>
  <si>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</si>
  <si>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</si>
  <si>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</si>
  <si>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</si>
  <si>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</si>
  <si>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</si>
  <si>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</si>
  <si>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</si>
  <si>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</si>
  <si>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</si>
  <si>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</si>
  <si>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</si>
  <si>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</si>
  <si>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</si>
  <si>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</si>
  <si>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</si>
  <si>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</si>
  <si>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</si>
  <si>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</si>
  <si>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</si>
  <si>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</si>
  <si>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</si>
  <si>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</si>
  <si>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</si>
  <si>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</si>
  <si>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</si>
  <si>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</si>
  <si>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</si>
  <si>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</si>
  <si>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</si>
  <si>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</si>
  <si>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</si>
  <si>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</si>
  <si>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</si>
  <si>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</si>
  <si>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</si>
  <si>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</si>
  <si>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</si>
  <si>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</si>
  <si>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</si>
  <si>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</si>
  <si>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</si>
  <si>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</si>
  <si>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</si>
  <si>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</si>
  <si>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</si>
  <si>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</si>
  <si>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</si>
  <si>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</si>
  <si>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</si>
  <si>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</si>
  <si>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</si>
  <si>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</si>
  <si>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</si>
  <si>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</si>
  <si>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</si>
  <si>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</si>
  <si>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</si>
  <si>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</si>
  <si>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</si>
  <si>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</si>
  <si>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</si>
  <si>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</si>
  <si>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</si>
  <si>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</si>
  <si>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</si>
  <si>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</si>
  <si>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</si>
  <si>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</si>
  <si>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</si>
  <si>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</si>
  <si>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</si>
  <si>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</si>
  <si>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</si>
  <si>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</si>
  <si>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</si>
  <si>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</si>
  <si>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</si>
  <si>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</si>
  <si>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</si>
  <si>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</si>
  <si>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</si>
  <si>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</si>
  <si>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</si>
  <si>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</si>
  <si>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</si>
  <si>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</si>
  <si>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</si>
  <si>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</si>
  <si>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</si>
  <si>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</si>
  <si>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</si>
  <si>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</si>
  <si>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</si>
  <si>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</si>
  <si>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</si>
  <si>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</si>
  <si>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</si>
  <si>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</si>
  <si>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</si>
  <si>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</si>
  <si>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</si>
  <si>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</si>
  <si>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</si>
  <si>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</si>
  <si>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</si>
  <si>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</si>
  <si>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</si>
  <si>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</si>
  <si>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</si>
  <si>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</si>
  <si>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</si>
  <si>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</si>
  <si>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</si>
  <si>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</si>
  <si>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</si>
  <si>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</si>
  <si>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</si>
  <si>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</si>
  <si>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</si>
  <si>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</si>
  <si>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</si>
  <si>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</si>
  <si>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</si>
  <si>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</si>
  <si>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</si>
  <si>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</si>
  <si>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</si>
  <si>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</si>
  <si>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</si>
  <si>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</si>
  <si>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</si>
  <si>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</si>
  <si>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</si>
  <si>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</si>
  <si>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</si>
  <si>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</si>
  <si>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</si>
  <si>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</si>
  <si>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</si>
  <si>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</si>
  <si>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</si>
  <si>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</si>
  <si>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</si>
  <si>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</si>
  <si>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</si>
  <si>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</si>
  <si>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</si>
  <si>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</si>
  <si>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</si>
  <si>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</si>
  <si>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</si>
  <si>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</si>
  <si>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</si>
  <si>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</si>
  <si>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</si>
  <si>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</si>
  <si>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</si>
  <si>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</si>
  <si>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</si>
  <si>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</si>
  <si>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</si>
  <si>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</si>
  <si>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</si>
  <si>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</si>
  <si>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</si>
  <si>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</si>
  <si>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</si>
  <si>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</si>
  <si>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</si>
  <si>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</si>
  <si>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</si>
  <si>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</si>
  <si>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</si>
  <si>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</si>
  <si>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</si>
  <si>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</si>
  <si>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</si>
  <si>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</si>
  <si>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</si>
  <si>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</si>
  <si>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</si>
  <si>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</si>
  <si>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</si>
  <si>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</si>
  <si>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</si>
  <si>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</si>
  <si>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</si>
  <si>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</si>
  <si>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</si>
  <si>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</si>
  <si>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</si>
  <si>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</si>
  <si>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</si>
  <si>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</si>
  <si>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</si>
  <si>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</si>
  <si>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</si>
  <si>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</si>
  <si>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</si>
  <si>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</si>
  <si>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</si>
  <si>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</si>
  <si>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</si>
  <si>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</si>
  <si>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</si>
  <si>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</si>
  <si>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</si>
  <si>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</si>
  <si>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</si>
  <si>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</si>
  <si>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</si>
  <si>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</si>
  <si>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</si>
  <si>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</si>
  <si>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</si>
  <si>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</si>
  <si>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</si>
  <si>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</si>
  <si>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</si>
  <si>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</si>
  <si>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</si>
  <si>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</si>
  <si>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</si>
  <si>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</si>
  <si>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</si>
  <si>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</si>
  <si>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</si>
  <si>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</si>
  <si>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</si>
  <si>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</si>
  <si>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</si>
  <si>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</si>
  <si>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</si>
  <si>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</si>
  <si>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</si>
  <si>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</si>
  <si>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</si>
  <si>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</si>
  <si>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</si>
  <si>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</si>
  <si>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</si>
  <si>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</si>
  <si>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</si>
  <si>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</si>
  <si>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</si>
  <si>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</si>
  <si>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</si>
  <si>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</si>
  <si>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</si>
  <si>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</si>
  <si>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</si>
  <si>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</si>
  <si>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</si>
  <si>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</si>
  <si>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</si>
  <si>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</si>
  <si>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</si>
  <si>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</si>
  <si>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</si>
  <si>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</si>
  <si>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</si>
  <si>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</si>
  <si>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</si>
  <si>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</si>
  <si>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</si>
  <si>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</si>
  <si>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</si>
  <si>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</si>
  <si>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</si>
  <si>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</si>
  <si>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</si>
  <si>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</si>
  <si>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</si>
  <si>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</si>
  <si>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</si>
  <si>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</si>
  <si>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</si>
  <si>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</si>
  <si>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</si>
  <si>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</si>
  <si>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</si>
  <si>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</si>
  <si>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</si>
  <si>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</si>
  <si>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</si>
  <si>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</si>
  <si>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</si>
  <si>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</si>
  <si>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</si>
  <si>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</si>
  <si>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</si>
  <si>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</si>
  <si>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</si>
  <si>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</si>
  <si>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</si>
  <si>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</si>
  <si>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</si>
  <si>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</si>
  <si>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</si>
  <si>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</si>
  <si>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</si>
  <si>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</si>
  <si>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</si>
  <si>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</si>
  <si>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</si>
  <si>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</si>
  <si>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</si>
  <si>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</si>
  <si>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</si>
  <si>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</si>
  <si>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</si>
  <si>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</si>
  <si>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</si>
  <si>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</si>
  <si>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</si>
  <si>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</si>
  <si>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</si>
  <si>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</si>
  <si>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</si>
  <si>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</si>
  <si>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</si>
  <si>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</si>
  <si>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</si>
  <si>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</si>
  <si>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</si>
  <si>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</si>
  <si>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</si>
  <si>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</si>
  <si>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</si>
  <si>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</si>
  <si>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</si>
  <si>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</si>
  <si>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</si>
  <si>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</si>
  <si>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</si>
  <si>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</si>
  <si>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</si>
  <si>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</si>
  <si>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</si>
  <si>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</si>
  <si>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</si>
  <si>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</si>
  <si>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</si>
  <si>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</si>
  <si>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</si>
  <si>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</si>
  <si>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</si>
  <si>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</si>
  <si>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</si>
  <si>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</si>
  <si>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</si>
  <si>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</si>
  <si>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</si>
  <si>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</si>
  <si>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</si>
  <si>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</si>
  <si>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</si>
  <si>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</si>
  <si>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</si>
  <si>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</si>
  <si>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</si>
  <si>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</si>
  <si>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</si>
  <si>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</si>
  <si>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</si>
  <si>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</si>
  <si>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</si>
  <si>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</si>
  <si>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</si>
  <si>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</si>
  <si>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</si>
  <si>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</si>
  <si>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</si>
  <si>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</si>
  <si>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</si>
  <si>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</si>
  <si>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</si>
  <si>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</si>
  <si>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</si>
  <si>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</si>
  <si>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</si>
  <si>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</si>
  <si>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</si>
  <si>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</si>
  <si>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</si>
  <si>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</si>
  <si>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</si>
  <si>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</si>
  <si>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</si>
  <si>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</si>
  <si>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</si>
  <si>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</si>
  <si>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</si>
  <si>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</si>
  <si>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</si>
  <si>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</si>
  <si>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</si>
  <si>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</si>
  <si>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</si>
  <si>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</si>
  <si>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</si>
  <si>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</si>
  <si>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</si>
  <si>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</si>
  <si>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</si>
  <si>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</si>
  <si>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</si>
  <si>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</si>
  <si>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</si>
  <si>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</si>
  <si>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</si>
  <si>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</si>
  <si>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</si>
  <si>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</si>
  <si>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</si>
  <si>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</si>
  <si>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</si>
  <si>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</si>
  <si>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</si>
  <si>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</si>
  <si>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</si>
  <si>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</si>
  <si>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</si>
  <si>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</si>
  <si>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</si>
  <si>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</si>
  <si>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</si>
  <si>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</si>
  <si>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</si>
  <si>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</si>
  <si>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</si>
  <si>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</si>
  <si>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</si>
  <si>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</si>
  <si>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</si>
  <si>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</si>
  <si>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</si>
  <si>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</si>
  <si>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</si>
  <si>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</si>
  <si>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</si>
  <si>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</si>
  <si>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</si>
  <si>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</si>
  <si>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</si>
  <si>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</si>
  <si>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</si>
  <si>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</si>
  <si>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</si>
  <si>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</si>
  <si>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</si>
  <si>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</si>
  <si>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</si>
  <si>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</si>
  <si>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</si>
  <si>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</si>
  <si>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</si>
  <si>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</si>
  <si>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</si>
  <si>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</si>
  <si>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</si>
  <si>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</si>
  <si>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</si>
  <si>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</si>
  <si>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</si>
  <si>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</si>
  <si>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</si>
  <si>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</si>
  <si>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</si>
  <si>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</si>
  <si>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</si>
  <si>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</si>
  <si>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</si>
  <si>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</si>
  <si>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</si>
  <si>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</si>
  <si>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</si>
  <si>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</si>
  <si>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</si>
  <si>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</si>
  <si>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</si>
  <si>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</si>
  <si>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</si>
  <si>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</si>
  <si>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</si>
  <si>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</si>
  <si>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</si>
  <si>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</si>
  <si>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</si>
  <si>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</si>
  <si>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</si>
  <si>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</si>
  <si>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</si>
  <si>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</si>
  <si>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</si>
  <si>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</si>
  <si>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</si>
  <si>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</si>
  <si>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</si>
  <si>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</si>
  <si>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</si>
  <si>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</si>
  <si>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</si>
  <si>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</si>
  <si>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</si>
  <si>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</si>
  <si>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</si>
  <si>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</si>
  <si>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</si>
  <si>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</si>
  <si>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</si>
  <si>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</si>
  <si>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</si>
  <si>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</si>
  <si>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</si>
  <si>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</si>
  <si>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</si>
  <si>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</si>
  <si>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</si>
  <si>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</si>
  <si>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</si>
  <si>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</si>
  <si>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</si>
  <si>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</si>
  <si>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</si>
  <si>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</si>
  <si>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</si>
  <si>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</si>
  <si>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</si>
  <si>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</si>
  <si>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</si>
  <si>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</si>
  <si>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</si>
  <si>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</si>
  <si>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</si>
  <si>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</si>
  <si>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</si>
  <si>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</si>
  <si>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</si>
  <si>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</si>
  <si>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</si>
  <si>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</si>
  <si>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</si>
  <si>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</si>
  <si>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</si>
  <si>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</si>
  <si>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</si>
  <si>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</si>
  <si>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</si>
  <si>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</si>
  <si>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</si>
  <si>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</si>
  <si>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</si>
  <si>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</si>
  <si>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</si>
  <si>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</si>
  <si>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</si>
  <si>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</si>
  <si>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</si>
  <si>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</si>
  <si>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</si>
  <si>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</si>
  <si>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</si>
  <si>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</si>
  <si>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</si>
  <si>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</si>
  <si>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</si>
  <si>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</si>
  <si>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</si>
  <si>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</si>
  <si>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</si>
  <si>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</si>
  <si>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</si>
  <si>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</si>
  <si>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</si>
  <si>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</si>
  <si>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</si>
  <si>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</si>
  <si>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</si>
  <si>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</si>
  <si>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</si>
  <si>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</si>
  <si>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</si>
  <si>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</si>
  <si>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</si>
  <si>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</si>
  <si>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</si>
  <si>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</si>
  <si>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</si>
  <si>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</si>
  <si>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</si>
  <si>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</si>
  <si>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</si>
  <si>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</si>
  <si>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</si>
  <si>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</si>
  <si>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</si>
  <si>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</si>
  <si>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</si>
  <si>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</si>
  <si>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</si>
  <si>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</si>
  <si>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</si>
  <si>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</si>
  <si>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</si>
  <si>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</si>
  <si>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</si>
  <si>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</si>
  <si>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</si>
  <si>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</si>
  <si>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</si>
  <si>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</si>
  <si>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</si>
  <si>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</si>
  <si>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</si>
  <si>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</si>
  <si>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</si>
  <si>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</si>
  <si>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</si>
  <si>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</si>
  <si>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</si>
  <si>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</si>
  <si>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</si>
  <si>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</si>
  <si>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</si>
  <si>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</si>
  <si>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</si>
  <si>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</si>
  <si>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</si>
  <si>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</si>
  <si>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</si>
  <si>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</si>
  <si>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</si>
  <si>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</si>
  <si>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</si>
  <si>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</si>
  <si>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</si>
  <si>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</si>
  <si>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</si>
  <si>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</si>
  <si>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</si>
  <si>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</si>
  <si>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</si>
  <si>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</si>
  <si>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</si>
  <si>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</si>
  <si>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</si>
  <si>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</si>
  <si>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</si>
  <si>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</si>
  <si>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</si>
  <si>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</si>
  <si>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</si>
  <si>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</si>
  <si>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</si>
  <si>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</si>
  <si>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</si>
  <si>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</si>
  <si>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</si>
  <si>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</si>
  <si>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</si>
  <si>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</si>
  <si>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</si>
  <si>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</si>
  <si>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</si>
  <si>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</si>
  <si>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</si>
  <si>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</si>
  <si>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</si>
  <si>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</si>
  <si>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</si>
  <si>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</si>
  <si>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</si>
  <si>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</si>
  <si>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</si>
  <si>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</si>
  <si>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</si>
  <si>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</si>
  <si>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</si>
  <si>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</si>
  <si>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</si>
  <si>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</si>
  <si>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</si>
  <si>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</si>
  <si>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</si>
  <si>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</si>
  <si>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</si>
  <si>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</si>
  <si>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</si>
  <si>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</si>
  <si>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</si>
  <si>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</si>
  <si>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</si>
  <si>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</si>
  <si>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</si>
  <si>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</si>
  <si>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</si>
  <si>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</si>
  <si>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</si>
  <si>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</si>
  <si>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</si>
  <si>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</si>
  <si>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</si>
  <si>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</si>
  <si>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</si>
  <si>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</si>
  <si>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</si>
  <si>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</si>
  <si>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</si>
  <si>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</si>
  <si>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</si>
  <si>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</si>
  <si>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</si>
  <si>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</si>
  <si>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</si>
  <si>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</si>
  <si>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</si>
  <si>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</si>
  <si>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</si>
  <si>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</si>
  <si>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</si>
  <si>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</si>
  <si>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</si>
  <si>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</si>
  <si>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</si>
  <si>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</si>
  <si>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</si>
  <si>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</si>
  <si>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</si>
  <si>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</si>
  <si>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</si>
  <si>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</si>
  <si>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</si>
  <si>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</si>
  <si>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</si>
  <si>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</si>
  <si>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</si>
  <si>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</si>
  <si>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</si>
  <si>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</si>
  <si>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</si>
  <si>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</si>
  <si>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</si>
  <si>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</si>
  <si>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</si>
  <si>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</si>
  <si>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</si>
  <si>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</si>
  <si>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</si>
  <si>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</si>
  <si>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</si>
  <si>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</si>
  <si>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</si>
  <si>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</si>
  <si>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</si>
  <si>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</si>
  <si>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</si>
  <si>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</si>
  <si>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</si>
  <si>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</si>
  <si>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</si>
  <si>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</si>
  <si>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</si>
  <si>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</si>
  <si>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</si>
  <si>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</si>
  <si>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</si>
  <si>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</si>
  <si>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</si>
  <si>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</si>
  <si>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</si>
  <si>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</si>
  <si>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</si>
  <si>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</si>
  <si>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</si>
  <si>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</si>
  <si>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</si>
  <si>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</si>
  <si>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</si>
  <si>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</si>
  <si>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</si>
  <si>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</si>
  <si>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</si>
  <si>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</si>
  <si>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</si>
  <si>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</si>
  <si>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</si>
  <si>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</si>
  <si>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</si>
  <si>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</si>
  <si>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</si>
  <si>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</si>
  <si>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</si>
  <si>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</si>
  <si>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</si>
  <si>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</si>
  <si>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</si>
  <si>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</si>
  <si>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</si>
  <si>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</si>
  <si>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</si>
  <si>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</si>
  <si>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</si>
  <si>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</si>
  <si>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</si>
  <si>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</si>
  <si>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</si>
  <si>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</si>
  <si>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</si>
  <si>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</si>
  <si>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</si>
  <si>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</si>
  <si>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</si>
  <si>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</si>
  <si>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</si>
  <si>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</si>
  <si>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</si>
  <si>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</si>
  <si>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</si>
  <si>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</si>
  <si>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</si>
  <si>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</si>
  <si>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</si>
  <si>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</si>
  <si>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</si>
  <si>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</si>
  <si>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</si>
  <si>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</si>
  <si>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</si>
  <si>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</si>
  <si>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</si>
  <si>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</si>
  <si>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</si>
  <si>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</si>
  <si>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</si>
  <si>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</si>
  <si>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</si>
  <si>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</si>
  <si>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</si>
  <si>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</si>
  <si>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</si>
  <si>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</si>
  <si>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</si>
  <si>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</si>
  <si>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</si>
  <si>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</si>
  <si>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</si>
  <si>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</si>
  <si>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</si>
  <si>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</si>
  <si>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</si>
  <si>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</si>
  <si>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</si>
  <si>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</si>
  <si>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</si>
  <si>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</si>
  <si>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</si>
  <si>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</si>
  <si>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</si>
  <si>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</si>
  <si>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</si>
  <si>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</si>
  <si>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</si>
  <si>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</si>
  <si>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</si>
  <si>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</si>
  <si>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</si>
  <si>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</si>
  <si>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</si>
  <si>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</si>
  <si>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</si>
  <si>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</si>
  <si>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</si>
  <si>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</si>
  <si>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</si>
  <si>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</si>
  <si>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</si>
  <si>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</si>
  <si>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</si>
  <si>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</si>
  <si>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</si>
  <si>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</si>
  <si>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</si>
  <si>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</si>
  <si>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</si>
  <si>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</si>
  <si>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</si>
  <si>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</si>
  <si>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</si>
  <si>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</si>
  <si>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</si>
  <si>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</si>
  <si>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</si>
  <si>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</si>
  <si>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</si>
  <si>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</si>
  <si>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</si>
  <si>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</si>
  <si>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</si>
  <si>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</si>
  <si>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</si>
  <si>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</si>
  <si>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</si>
  <si>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</si>
  <si>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</si>
  <si>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</si>
  <si>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</si>
  <si>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</si>
  <si>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</si>
  <si>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</si>
  <si>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</si>
  <si>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</si>
  <si>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</si>
  <si>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</si>
  <si>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</si>
  <si>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</si>
  <si>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</si>
  <si>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</si>
  <si>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</si>
  <si>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</si>
  <si>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</si>
  <si>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</si>
  <si>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</si>
  <si>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</si>
  <si>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</si>
  <si>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</si>
  <si>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</si>
  <si>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</si>
  <si>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</si>
  <si>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</si>
  <si>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</si>
  <si>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</si>
  <si>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</si>
  <si>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</si>
  <si>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</si>
  <si>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</si>
  <si>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</si>
  <si>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</si>
  <si>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</si>
  <si>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</si>
  <si>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</si>
  <si>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</si>
  <si>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</si>
  <si>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</si>
  <si>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</si>
  <si>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</si>
  <si>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</si>
  <si>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</si>
  <si>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</si>
  <si>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</si>
  <si>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</si>
  <si>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</si>
  <si>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</si>
  <si>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</si>
  <si>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</si>
  <si>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</si>
  <si>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</si>
  <si>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</si>
  <si>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</si>
  <si>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</si>
  <si>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</si>
  <si>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</si>
  <si>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</si>
  <si>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</si>
  <si>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</si>
  <si>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</si>
  <si>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</si>
  <si>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</si>
  <si>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</si>
  <si>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</si>
  <si>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</si>
  <si>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</si>
  <si>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</si>
  <si>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</si>
  <si>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</si>
  <si>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</si>
  <si>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</si>
  <si>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</si>
  <si>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</si>
  <si>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</si>
  <si>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</si>
  <si>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</si>
  <si>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</si>
  <si>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</si>
  <si>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</si>
  <si>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</si>
  <si>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</si>
  <si>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</si>
  <si>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</si>
  <si>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</si>
  <si>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</si>
  <si>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</si>
  <si>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</si>
  <si>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</si>
  <si>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</si>
  <si>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</si>
  <si>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</si>
  <si>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</si>
  <si>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</si>
  <si>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</si>
  <si>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</si>
  <si>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</si>
  <si>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</si>
  <si>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</si>
  <si>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</si>
  <si>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</si>
  <si>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</si>
  <si>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</si>
  <si>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</si>
  <si>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</si>
  <si>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</si>
  <si>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</si>
  <si>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</si>
  <si>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</si>
  <si>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</si>
  <si>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</si>
  <si>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</si>
  <si>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</si>
  <si>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</si>
  <si>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</si>
  <si>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</si>
  <si>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</si>
  <si>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</si>
  <si>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</si>
  <si>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</si>
  <si>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</si>
  <si>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</si>
  <si>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</si>
  <si>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</si>
  <si>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</si>
  <si>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</si>
  <si>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</si>
  <si>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</si>
  <si>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</si>
  <si>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</si>
  <si>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</si>
  <si>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</si>
  <si>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</si>
  <si>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</si>
  <si>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</si>
  <si>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</si>
  <si>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</si>
  <si>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</si>
  <si>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</si>
  <si>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</si>
  <si>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</si>
  <si>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</si>
  <si>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</si>
  <si>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</si>
  <si>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</si>
  <si>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</si>
  <si>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</si>
  <si>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</si>
  <si>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</si>
  <si>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</si>
  <si>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</si>
  <si>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</si>
  <si>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</si>
  <si>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</si>
  <si>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</si>
  <si>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</si>
  <si>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</si>
  <si>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</si>
  <si>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</si>
  <si>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</si>
  <si>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</si>
  <si>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</si>
  <si>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</si>
  <si>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</si>
  <si>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</si>
  <si>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</si>
  <si>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</si>
  <si>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</si>
  <si>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</si>
  <si>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</si>
  <si>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</si>
  <si>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</si>
  <si>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</si>
  <si>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</si>
  <si>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</si>
  <si>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</si>
  <si>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</si>
  <si>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</si>
  <si>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</si>
  <si>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</si>
  <si>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</si>
  <si>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</si>
  <si>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</si>
  <si>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</si>
  <si>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</si>
  <si>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</si>
  <si>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</si>
  <si>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</si>
  <si>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</si>
  <si>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</si>
  <si>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</si>
  <si>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</si>
  <si>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</si>
  <si>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</si>
  <si>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</si>
  <si>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</si>
  <si>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</si>
  <si>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</si>
  <si>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</si>
  <si>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</si>
  <si>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</si>
  <si>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</si>
  <si>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</si>
  <si>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</si>
  <si>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</si>
  <si>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</si>
  <si>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</si>
  <si>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</si>
  <si>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</si>
  <si>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</si>
  <si>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</si>
  <si>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</si>
  <si>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</si>
  <si>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</si>
  <si>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</si>
  <si>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</si>
  <si>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</si>
  <si>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</si>
  <si>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</si>
  <si>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</si>
  <si>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</si>
  <si>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</si>
  <si>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</si>
  <si>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</si>
  <si>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</si>
  <si>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</si>
  <si>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</si>
  <si>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</si>
  <si>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</si>
  <si>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</si>
  <si>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</si>
  <si>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</si>
  <si>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</si>
  <si>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</si>
  <si>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</si>
  <si>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</si>
  <si>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</si>
  <si>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</si>
  <si>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</si>
  <si>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</si>
  <si>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</si>
  <si>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</si>
  <si>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</si>
  <si>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</si>
  <si>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</si>
  <si>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</si>
  <si>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</si>
  <si>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</si>
  <si>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</si>
  <si>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</si>
  <si>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</si>
  <si>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</si>
  <si>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</si>
  <si>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</si>
  <si>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</si>
  <si>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</si>
  <si>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</si>
  <si>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</si>
  <si>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</si>
  <si>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</si>
  <si>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</si>
  <si>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</si>
  <si>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</si>
  <si>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</si>
  <si>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</si>
  <si>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</si>
  <si>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</si>
  <si>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</si>
  <si>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</si>
  <si>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</si>
  <si>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</si>
  <si>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</si>
  <si>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</si>
  <si>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</si>
  <si>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</si>
  <si>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</si>
  <si>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</si>
  <si>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</si>
  <si>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</si>
  <si>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</si>
  <si>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</si>
  <si>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</si>
  <si>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</si>
  <si>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</si>
  <si>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</si>
  <si>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</si>
  <si>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</si>
  <si>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</si>
  <si>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</si>
  <si>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</si>
  <si>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</si>
  <si>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</si>
  <si>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</si>
  <si>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</si>
  <si>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</si>
  <si>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</si>
  <si>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</si>
  <si>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</si>
  <si>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</si>
  <si>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</si>
  <si>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</si>
  <si>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</si>
  <si>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</si>
  <si>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</si>
  <si>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</si>
  <si>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</si>
  <si>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</si>
  <si>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</si>
  <si>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</si>
  <si>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</si>
  <si>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</si>
  <si>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</si>
  <si>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</si>
  <si>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</si>
  <si>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</si>
  <si>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</si>
  <si>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</si>
  <si>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</si>
  <si>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</si>
  <si>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</si>
  <si>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</si>
  <si>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</si>
  <si>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</si>
  <si>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</si>
  <si>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</si>
  <si>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</si>
  <si>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</si>
  <si>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</si>
  <si>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</si>
  <si>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</si>
  <si>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</si>
  <si>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</si>
  <si>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</si>
  <si>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</si>
  <si>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</si>
  <si>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</si>
  <si>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</si>
  <si>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</si>
  <si>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</si>
  <si>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</si>
  <si>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</si>
  <si>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</si>
  <si>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</si>
  <si>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</si>
  <si>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</si>
  <si>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</si>
  <si>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</si>
  <si>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</si>
  <si>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</si>
  <si>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</si>
  <si>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</si>
  <si>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</si>
  <si>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</si>
  <si>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</si>
  <si>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</si>
  <si>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</si>
  <si>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</si>
  <si>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</si>
  <si>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</si>
  <si>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</si>
  <si>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</si>
  <si>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</si>
  <si>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</si>
  <si>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</si>
  <si>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</si>
  <si>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</si>
  <si>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</si>
  <si>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</si>
  <si>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</si>
  <si>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</si>
  <si>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</si>
  <si>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</si>
  <si>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</si>
  <si>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</si>
  <si>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</si>
  <si>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</si>
  <si>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</si>
  <si>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</si>
  <si>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</si>
  <si>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</si>
  <si>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</si>
  <si>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</si>
  <si>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</si>
  <si>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</si>
  <si>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</si>
  <si>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</si>
  <si>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</si>
  <si>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</si>
  <si>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</si>
  <si>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</si>
  <si>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</si>
  <si>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</si>
  <si>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</si>
  <si>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</si>
  <si>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</si>
  <si>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</si>
  <si>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</si>
  <si>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</si>
  <si>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</si>
  <si>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</si>
  <si>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</si>
  <si>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</si>
  <si>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</si>
  <si>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</si>
  <si>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</si>
  <si>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</si>
  <si>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</si>
  <si>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</si>
  <si>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</si>
  <si>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</si>
  <si>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</si>
  <si>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</si>
  <si>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</si>
  <si>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</si>
  <si>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</si>
  <si>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</si>
  <si>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</si>
  <si>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</si>
  <si>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</si>
  <si>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</si>
  <si>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</si>
  <si>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</si>
  <si>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</si>
  <si>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</si>
  <si>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</si>
  <si>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</si>
  <si>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</si>
  <si>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</si>
  <si>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</si>
  <si>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</si>
  <si>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</si>
  <si>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</si>
  <si>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</si>
  <si>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</si>
  <si>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</si>
  <si>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</si>
  <si>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</si>
  <si>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</si>
  <si>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</si>
  <si>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</si>
  <si>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</si>
  <si>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</si>
  <si>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</si>
  <si>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</si>
  <si>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</si>
  <si>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</si>
  <si>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</si>
  <si>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</si>
  <si>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</si>
  <si>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</si>
  <si>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</si>
  <si>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</si>
  <si>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</si>
  <si>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</si>
  <si>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</si>
  <si>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</si>
  <si>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</si>
  <si>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</si>
  <si>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</si>
  <si>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</si>
  <si>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</si>
  <si>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</si>
  <si>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</si>
  <si>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</si>
  <si>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</si>
  <si>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</si>
  <si>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</si>
  <si>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</si>
  <si>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</si>
  <si>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</si>
  <si>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</si>
  <si>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</si>
  <si>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</si>
  <si>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</si>
  <si>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</si>
  <si>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</si>
  <si>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</si>
  <si>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</si>
  <si>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</si>
  <si>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</si>
  <si>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</si>
  <si>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</si>
  <si>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</si>
  <si>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</si>
  <si>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</si>
  <si>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</si>
  <si>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</si>
  <si>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</si>
  <si>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</si>
  <si>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</si>
  <si>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</si>
  <si>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</si>
  <si>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</si>
  <si>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</si>
  <si>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</si>
  <si>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</si>
  <si>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</si>
  <si>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</si>
  <si>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</si>
  <si>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</si>
  <si>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</si>
  <si>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</si>
  <si>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</si>
  <si>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</si>
  <si>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</si>
  <si>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</si>
  <si>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</si>
  <si>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</si>
  <si>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</si>
  <si>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</si>
  <si>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</si>
  <si>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</si>
  <si>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</si>
  <si>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</si>
  <si>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</si>
  <si>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</si>
  <si>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</si>
  <si>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</si>
  <si>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</si>
  <si>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</si>
  <si>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</si>
  <si>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</si>
  <si>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</si>
  <si>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</si>
  <si>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</si>
  <si>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</si>
  <si>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</si>
  <si>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</si>
  <si>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</si>
  <si>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</si>
  <si>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</si>
  <si>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</si>
  <si>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</si>
  <si>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</si>
  <si>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</si>
  <si>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</si>
  <si>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</si>
  <si>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</si>
  <si>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</si>
  <si>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</si>
  <si>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</si>
  <si>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</si>
  <si>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</si>
  <si>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</si>
  <si>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</si>
  <si>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</si>
  <si>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</si>
  <si>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</si>
  <si>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</si>
  <si>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</si>
  <si>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</si>
  <si>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</si>
  <si>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</si>
  <si>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</si>
  <si>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</si>
  <si>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</si>
  <si>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</si>
  <si>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</si>
  <si>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</si>
  <si>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</si>
  <si>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</si>
  <si>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</si>
  <si>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</si>
  <si>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</si>
  <si>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</si>
  <si>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</si>
  <si>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</si>
  <si>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</si>
  <si>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</si>
  <si>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</si>
  <si>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</si>
  <si>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</si>
  <si>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</si>
  <si>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</si>
  <si>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</si>
  <si>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</si>
  <si>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</si>
  <si>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</si>
  <si>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</si>
  <si>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</si>
  <si>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</si>
  <si>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</si>
  <si>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</si>
  <si>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</si>
  <si>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</si>
  <si>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</si>
  <si>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</si>
  <si>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</si>
  <si>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</si>
  <si>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</si>
  <si>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</si>
  <si>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</si>
  <si>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</si>
  <si>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</si>
  <si>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</si>
  <si>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</si>
  <si>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</si>
  <si>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</si>
  <si>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</si>
  <si>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</si>
  <si>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</si>
  <si>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</si>
  <si>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</si>
  <si>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</si>
  <si>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</si>
  <si>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</si>
  <si>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</si>
  <si>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</si>
  <si>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</si>
  <si>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</si>
  <si>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</si>
  <si>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</si>
  <si>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</si>
  <si>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</si>
  <si>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</si>
  <si>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</si>
  <si>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</si>
  <si>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</si>
  <si>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</si>
  <si>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</si>
  <si>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</si>
  <si>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</si>
  <si>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</si>
  <si>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</si>
  <si>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</si>
  <si>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</si>
  <si>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</si>
  <si>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</si>
  <si>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</si>
  <si>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</si>
  <si>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</si>
  <si>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</si>
  <si>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</si>
  <si>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</si>
  <si>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</si>
  <si>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</si>
  <si>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</si>
  <si>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</si>
  <si>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</si>
  <si>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</si>
  <si>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</si>
  <si>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</si>
  <si>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</si>
  <si>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</si>
  <si>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</si>
  <si>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</si>
  <si>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</si>
  <si>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</si>
  <si>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</si>
  <si>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</si>
  <si>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</si>
  <si>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</si>
  <si>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</si>
  <si>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</si>
  <si>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</si>
  <si>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</si>
  <si>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</si>
  <si>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</si>
  <si>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</si>
  <si>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</si>
  <si>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</si>
  <si>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</si>
  <si>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</si>
  <si>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</si>
  <si>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</si>
  <si>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</si>
  <si>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</si>
  <si>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</si>
  <si>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</si>
  <si>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</si>
  <si>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</si>
  <si>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</si>
  <si>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</si>
  <si>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</si>
  <si>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</si>
  <si>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</si>
  <si>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</si>
  <si>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</si>
  <si>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</si>
  <si>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</si>
  <si>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</si>
  <si>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</si>
  <si>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</si>
  <si>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</si>
  <si>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</si>
  <si>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</si>
  <si>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</si>
  <si>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</si>
  <si>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</si>
  <si>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</si>
  <si>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</si>
  <si>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</si>
  <si>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</si>
  <si>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</si>
  <si>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</si>
  <si>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</si>
  <si>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</si>
  <si>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</si>
  <si>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</si>
  <si>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</si>
  <si>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</si>
  <si>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</si>
  <si>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</si>
  <si>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</si>
  <si>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</si>
  <si>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</si>
  <si>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</si>
  <si>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</si>
  <si>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</si>
  <si>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</si>
  <si>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</si>
  <si>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</si>
  <si>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</si>
  <si>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</si>
  <si>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</si>
  <si>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</si>
  <si>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</si>
  <si>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</si>
  <si>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</si>
  <si>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</si>
  <si>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</si>
  <si>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</si>
  <si>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</si>
  <si>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</si>
  <si>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</si>
  <si>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</si>
  <si>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</si>
  <si>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</si>
  <si>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</si>
  <si>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</si>
  <si>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</si>
  <si>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</si>
  <si>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</si>
  <si>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</si>
  <si>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</si>
  <si>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</si>
  <si>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</si>
  <si>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</si>
  <si>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</si>
  <si>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</si>
  <si>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</si>
  <si>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</si>
  <si>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</si>
  <si>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</si>
  <si>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</si>
  <si>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</si>
  <si>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</si>
  <si>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</si>
  <si>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</si>
  <si>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</si>
  <si>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</si>
  <si>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</si>
  <si>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</si>
  <si>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</si>
  <si>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</si>
  <si>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</si>
  <si>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</si>
  <si>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</si>
  <si>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</si>
  <si>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</si>
  <si>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</si>
  <si>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</si>
  <si>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</si>
  <si>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</si>
  <si>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</si>
  <si>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</si>
  <si>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</si>
  <si>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</si>
  <si>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</si>
  <si>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</si>
  <si>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</si>
  <si>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</si>
  <si>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</si>
  <si>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</si>
  <si>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</si>
  <si>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</si>
  <si>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</si>
  <si>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</si>
  <si>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</si>
  <si>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</si>
  <si>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</si>
  <si>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</si>
  <si>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</si>
  <si>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</si>
  <si>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</si>
  <si>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</si>
  <si>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</si>
  <si>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</si>
  <si>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</si>
  <si>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</si>
  <si>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</si>
  <si>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</si>
  <si>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</si>
  <si>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</si>
  <si>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</si>
  <si>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</si>
  <si>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</si>
  <si>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</si>
  <si>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</si>
  <si>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</si>
  <si>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</si>
  <si>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</si>
  <si>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</si>
  <si>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</si>
  <si>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</si>
  <si>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</si>
  <si>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</si>
  <si>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</si>
  <si>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</si>
  <si>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</si>
  <si>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</si>
  <si>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</si>
  <si>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</si>
  <si>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</si>
  <si>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</si>
  <si>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</si>
  <si>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</si>
  <si>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</si>
  <si>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</si>
  <si>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</si>
  <si>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</si>
  <si>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</si>
  <si>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</si>
  <si>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</si>
  <si>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</si>
  <si>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</si>
  <si>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</si>
  <si>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</si>
  <si>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</si>
  <si>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</si>
  <si>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</si>
  <si>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</si>
  <si>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</si>
  <si>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</si>
  <si>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</si>
  <si>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</si>
  <si>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</si>
  <si>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</si>
  <si>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</si>
  <si>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</si>
  <si>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</si>
  <si>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</si>
  <si>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</si>
  <si>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</si>
  <si>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</si>
  <si>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</si>
  <si>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</si>
  <si>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</si>
  <si>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</si>
  <si>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</si>
  <si>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</si>
  <si>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</si>
  <si>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</si>
  <si>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</si>
  <si>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</si>
  <si>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</si>
  <si>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</si>
  <si>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</si>
  <si>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</si>
  <si>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</si>
  <si>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</si>
  <si>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</si>
  <si>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</si>
  <si>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</si>
  <si>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</si>
  <si>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</si>
  <si>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</si>
  <si>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</si>
  <si>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</si>
  <si>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</si>
  <si>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</si>
  <si>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</si>
  <si>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</si>
  <si>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</si>
  <si>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</si>
  <si>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</si>
  <si>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</si>
  <si>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</si>
  <si>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</si>
  <si>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</si>
  <si>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</si>
  <si>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</si>
  <si>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</si>
  <si>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</si>
  <si>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</si>
  <si>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</si>
  <si>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</si>
  <si>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</si>
  <si>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</si>
  <si>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</si>
  <si>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</si>
  <si>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</si>
  <si>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</si>
  <si>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</si>
  <si>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</si>
  <si>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</si>
  <si>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</si>
  <si>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</si>
  <si>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</si>
  <si>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</si>
  <si>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</si>
  <si>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</si>
  <si>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</si>
  <si>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</si>
  <si>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</si>
  <si>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</si>
  <si>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</si>
  <si>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</si>
  <si>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</si>
  <si>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</si>
  <si>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</si>
  <si>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</si>
  <si>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</si>
  <si>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</si>
  <si>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</si>
  <si>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</si>
  <si>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</si>
  <si>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</si>
  <si>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</si>
  <si>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</si>
  <si>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</si>
  <si>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</si>
  <si>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</si>
  <si>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</si>
  <si>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</si>
  <si>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</si>
  <si>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</si>
  <si>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</si>
  <si>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</si>
  <si>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</si>
  <si>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</si>
  <si>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</si>
  <si>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</si>
  <si>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</si>
  <si>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</si>
  <si>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</si>
  <si>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</si>
  <si>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</si>
  <si>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</si>
  <si>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</si>
  <si>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</si>
  <si>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</si>
  <si>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</si>
  <si>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</si>
  <si>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</si>
  <si>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</si>
  <si>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</si>
  <si>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</si>
  <si>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</si>
  <si>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</si>
  <si>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</si>
  <si>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</si>
  <si>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</si>
  <si>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</si>
  <si>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</si>
  <si>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</si>
  <si>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</si>
  <si>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</si>
  <si>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</si>
  <si>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</si>
  <si>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</si>
  <si>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</si>
  <si>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</si>
  <si>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</si>
  <si>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</si>
  <si>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</si>
  <si>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</si>
  <si>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</si>
  <si>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</si>
  <si>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</si>
  <si>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</si>
  <si>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</si>
  <si>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</si>
  <si>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</si>
  <si>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</si>
  <si>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</si>
  <si>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</si>
  <si>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</si>
  <si>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</si>
  <si>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</si>
  <si>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</si>
  <si>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</si>
  <si>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</si>
  <si>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</si>
  <si>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</si>
  <si>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</si>
  <si>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</si>
  <si>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</si>
  <si>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</si>
  <si>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</si>
  <si>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</si>
  <si>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</si>
  <si>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</si>
  <si>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</si>
  <si>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</si>
  <si>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</si>
  <si>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</si>
  <si>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</si>
  <si>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</si>
  <si>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</si>
  <si>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</si>
  <si>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</si>
  <si>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</si>
  <si>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</si>
  <si>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</si>
  <si>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</si>
  <si>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</si>
  <si>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</si>
  <si>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</si>
  <si>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</si>
  <si>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</si>
  <si>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</si>
  <si>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</si>
  <si>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</si>
  <si>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</si>
  <si>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</si>
  <si>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</si>
  <si>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</si>
  <si>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</si>
  <si>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</si>
  <si>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</si>
  <si>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</si>
  <si>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</si>
  <si>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</si>
  <si>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</si>
  <si>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</si>
  <si>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</si>
  <si>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</si>
  <si>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</si>
  <si>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</si>
  <si>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</si>
  <si>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</si>
  <si>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</si>
  <si>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</si>
  <si>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</si>
  <si>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</si>
  <si>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</si>
  <si>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</si>
  <si>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</si>
  <si>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</si>
  <si>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</si>
  <si>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</si>
  <si>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</si>
  <si>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</si>
  <si>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</si>
  <si>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</si>
  <si>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</si>
  <si>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</si>
  <si>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</si>
  <si>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</si>
  <si>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</si>
  <si>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</si>
  <si>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</si>
  <si>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</si>
  <si>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</si>
  <si>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</si>
  <si>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</si>
  <si>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</si>
  <si>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</si>
  <si>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</si>
  <si>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</si>
  <si>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</si>
  <si>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</si>
  <si>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</si>
  <si>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</si>
  <si>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</si>
  <si>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</si>
  <si>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</si>
  <si>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</si>
  <si>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</si>
  <si>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</si>
  <si>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</si>
  <si>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</si>
  <si>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</si>
  <si>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</si>
  <si>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</si>
  <si>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</si>
  <si>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</si>
  <si>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</si>
  <si>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</si>
  <si>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</si>
  <si>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</si>
  <si>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</si>
  <si>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</si>
  <si>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</si>
  <si>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</si>
  <si>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</si>
  <si>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</si>
  <si>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</si>
  <si>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</si>
  <si>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</si>
  <si>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</si>
  <si>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</si>
  <si>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</si>
  <si>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</si>
  <si>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</si>
  <si>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</si>
  <si>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</si>
  <si>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</si>
  <si>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</si>
  <si>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</si>
  <si>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</si>
  <si>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</si>
  <si>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</si>
  <si>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</si>
  <si>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</si>
  <si>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</si>
  <si>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</si>
  <si>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</si>
  <si>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</si>
  <si>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</si>
  <si>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</si>
  <si>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</si>
  <si>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</si>
  <si>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</si>
  <si>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</si>
  <si>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</si>
  <si>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</si>
  <si>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</si>
  <si>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</si>
  <si>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</si>
  <si>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</si>
  <si>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</si>
  <si>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</si>
  <si>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</si>
  <si>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</si>
  <si>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</si>
  <si>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</si>
  <si>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</si>
  <si>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</si>
  <si>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</si>
  <si>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</si>
  <si>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</si>
  <si>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</si>
  <si>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</si>
  <si>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</si>
  <si>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</si>
  <si>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</si>
  <si>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</si>
  <si>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</si>
  <si>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</si>
  <si>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</si>
  <si>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</si>
  <si>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</si>
  <si>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</si>
  <si>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</si>
  <si>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</si>
  <si>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</si>
  <si>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</si>
  <si>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</si>
  <si>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</si>
  <si>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</si>
  <si>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</si>
  <si>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</si>
  <si>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</si>
  <si>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</si>
  <si>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</si>
  <si>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</si>
  <si>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</si>
  <si>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</si>
  <si>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</si>
  <si>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</si>
  <si>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</si>
  <si>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</si>
  <si>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</si>
  <si>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</si>
  <si>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</si>
  <si>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</si>
  <si>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</si>
  <si>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</si>
  <si>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</si>
  <si>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</si>
  <si>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</si>
  <si>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</si>
  <si>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</si>
  <si>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</si>
  <si>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</si>
  <si>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</si>
  <si>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</si>
  <si>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</si>
  <si>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</si>
  <si>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</si>
  <si>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</si>
  <si>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</si>
  <si>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</si>
  <si>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</si>
  <si>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</si>
  <si>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</si>
  <si>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</si>
  <si>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</si>
  <si>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</si>
  <si>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</si>
  <si>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</si>
  <si>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</si>
  <si>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</si>
  <si>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</si>
  <si>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</si>
  <si>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</si>
  <si>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</si>
  <si>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</si>
  <si>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</si>
  <si>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</si>
  <si>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</si>
  <si>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</si>
  <si>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</si>
  <si>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</si>
  <si>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</si>
  <si>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</si>
  <si>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</si>
  <si>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</si>
  <si>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</si>
  <si>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</si>
  <si>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</si>
  <si>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</si>
  <si>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</si>
  <si>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</si>
  <si>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</si>
  <si>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</si>
  <si>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</si>
  <si>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</si>
  <si>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</si>
  <si>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</si>
  <si>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</si>
  <si>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</si>
  <si>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</si>
  <si>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</si>
  <si>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</si>
  <si>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</si>
  <si>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</si>
  <si>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</si>
  <si>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</si>
  <si>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</si>
  <si>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</si>
  <si>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</si>
  <si>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</si>
  <si>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</si>
  <si>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</si>
  <si>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</si>
  <si>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</si>
  <si>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</si>
  <si>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</si>
  <si>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</si>
  <si>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</si>
  <si>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</si>
  <si>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</si>
  <si>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</si>
  <si>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</si>
  <si>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</si>
  <si>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</si>
  <si>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</si>
  <si>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</si>
  <si>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</si>
  <si>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</si>
  <si>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</si>
  <si>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</si>
  <si>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</si>
  <si>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</si>
  <si>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</si>
  <si>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</si>
  <si>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</si>
  <si>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</si>
  <si>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</si>
  <si>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</si>
  <si>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</si>
  <si>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</si>
  <si>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</si>
  <si>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</si>
  <si>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</si>
  <si>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</si>
  <si>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</si>
  <si>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</si>
  <si>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</si>
  <si>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</si>
  <si>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</si>
  <si>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</si>
  <si>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</si>
  <si>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</si>
  <si>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</si>
  <si>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</si>
  <si>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</si>
  <si>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</si>
  <si>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</si>
  <si>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</si>
  <si>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</si>
  <si>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</si>
  <si>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</si>
  <si>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</si>
  <si>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</si>
  <si>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</si>
  <si>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</si>
  <si>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</si>
  <si>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</si>
  <si>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</si>
  <si>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</si>
  <si>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</si>
  <si>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</si>
  <si>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</si>
  <si>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</si>
  <si>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</si>
  <si>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</si>
  <si>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</si>
  <si>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</si>
  <si>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</si>
  <si>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</si>
  <si>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</si>
  <si>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</si>
  <si>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</si>
  <si>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</si>
  <si>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</si>
  <si>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</si>
  <si>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</si>
  <si>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</si>
  <si>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</si>
  <si>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</si>
  <si>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</si>
  <si>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</si>
  <si>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</si>
  <si>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</si>
  <si>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</si>
  <si>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</si>
  <si>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</si>
  <si>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</si>
  <si>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</si>
  <si>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</si>
  <si>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</si>
  <si>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</si>
  <si>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</si>
  <si>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</si>
  <si>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</si>
  <si>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</si>
  <si>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</si>
  <si>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</si>
  <si>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</si>
  <si>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</si>
  <si>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</si>
  <si>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</si>
  <si>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</si>
  <si>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</si>
  <si>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</si>
  <si>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</si>
  <si>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</si>
  <si>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</si>
  <si>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</si>
  <si>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</si>
  <si>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</si>
  <si>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</si>
  <si>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</si>
  <si>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</si>
  <si>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</si>
  <si>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</si>
  <si>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</si>
  <si>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</si>
  <si>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</si>
  <si>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</si>
  <si>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</si>
  <si>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</si>
  <si>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</si>
  <si>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</si>
  <si>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</si>
  <si>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</si>
  <si>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</si>
  <si>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</si>
  <si>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</si>
  <si>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</si>
  <si>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</si>
  <si>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</si>
  <si>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</si>
  <si>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</si>
  <si>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</si>
  <si>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</si>
  <si>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</si>
  <si>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</si>
  <si>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</si>
  <si>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</si>
  <si>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</si>
  <si>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</si>
  <si>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</si>
  <si>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</si>
  <si>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</si>
  <si>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</si>
  <si>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</si>
  <si>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</si>
  <si>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</si>
  <si>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</si>
  <si>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</si>
  <si>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</si>
  <si>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</si>
  <si>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</si>
  <si>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</si>
  <si>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</si>
  <si>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</si>
  <si>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</si>
  <si>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</si>
  <si>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</si>
  <si>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</si>
  <si>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</si>
  <si>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</si>
  <si>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</si>
  <si>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</si>
  <si>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</si>
  <si>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</si>
  <si>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</si>
  <si>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</si>
  <si>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</si>
  <si>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</si>
  <si>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</si>
  <si>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</si>
  <si>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</si>
  <si>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</si>
  <si>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</si>
  <si>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</si>
  <si>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</si>
  <si>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</si>
  <si>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</si>
  <si>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</si>
  <si>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</si>
  <si>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</si>
  <si>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</si>
  <si>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</si>
  <si>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</si>
  <si>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</si>
  <si>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</si>
  <si>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</si>
  <si>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</si>
  <si>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</si>
  <si>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</si>
  <si>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</si>
  <si>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</si>
  <si>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</si>
  <si>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</si>
  <si>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</si>
  <si>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</si>
  <si>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</si>
  <si>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</si>
  <si>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</si>
  <si>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</si>
  <si>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</si>
  <si>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</si>
  <si>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</si>
  <si>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</si>
  <si>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</si>
  <si>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</si>
  <si>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</si>
  <si>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</si>
  <si>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</si>
  <si>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</si>
  <si>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</si>
  <si>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</si>
  <si>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</si>
  <si>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</si>
  <si>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</si>
  <si>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</si>
  <si>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</si>
  <si>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</si>
  <si>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</si>
  <si>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</si>
  <si>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</si>
  <si>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</si>
  <si>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</si>
  <si>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</si>
  <si>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</si>
  <si>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</si>
  <si>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</si>
  <si>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</si>
  <si>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</si>
  <si>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</si>
  <si>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</si>
  <si>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</si>
  <si>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</si>
  <si>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</si>
  <si>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</si>
  <si>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</si>
  <si>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</si>
  <si>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</si>
  <si>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</si>
  <si>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</si>
  <si>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</si>
  <si>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</si>
  <si>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</si>
  <si>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</si>
  <si>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</si>
  <si>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</si>
  <si>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</si>
  <si>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</si>
  <si>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</si>
  <si>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</si>
  <si>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</si>
  <si>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</si>
  <si>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</si>
  <si>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</si>
  <si>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</si>
  <si>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</si>
  <si>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</si>
  <si>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</si>
  <si>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</si>
  <si>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</si>
  <si>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</si>
  <si>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</si>
  <si>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</si>
  <si>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</si>
  <si>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</si>
  <si>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</si>
  <si>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</si>
  <si>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</si>
  <si>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</si>
  <si>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</si>
  <si>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</si>
  <si>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</si>
  <si>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</si>
  <si>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</si>
  <si>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</si>
  <si>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</si>
  <si>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</si>
  <si>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</si>
  <si>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</si>
  <si>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</si>
  <si>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</si>
  <si>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</si>
  <si>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</si>
  <si>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</si>
  <si>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</si>
  <si>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</si>
  <si>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</si>
  <si>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</si>
  <si>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</si>
  <si>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</si>
  <si>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</si>
  <si>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</si>
  <si>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</si>
  <si>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</si>
  <si>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</si>
  <si>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</si>
  <si>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</si>
  <si>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</si>
  <si>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</si>
  <si>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</si>
  <si>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</si>
  <si>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</si>
  <si>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</si>
  <si>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</si>
  <si>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</si>
  <si>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</si>
  <si>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</si>
  <si>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</si>
  <si>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</si>
  <si>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</si>
  <si>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</si>
  <si>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</si>
  <si>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</si>
  <si>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</si>
  <si>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</si>
  <si>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</si>
  <si>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</si>
  <si>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</si>
  <si>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</si>
  <si>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</si>
  <si>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</si>
  <si>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</si>
  <si>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</si>
  <si>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</si>
  <si>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</si>
  <si>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</si>
  <si>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</si>
  <si>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</si>
  <si>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</si>
  <si>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</si>
  <si>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</si>
  <si>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</si>
  <si>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</si>
  <si>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</si>
  <si>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</si>
  <si>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</si>
  <si>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</si>
  <si>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</si>
  <si>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</si>
  <si>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</si>
  <si>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</si>
  <si>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</si>
  <si>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</si>
  <si>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</si>
  <si>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</si>
  <si>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</si>
  <si>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</si>
  <si>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</si>
  <si>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</si>
  <si>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</si>
  <si>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</si>
  <si>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</si>
  <si>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</si>
  <si>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</si>
  <si>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</si>
  <si>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</si>
  <si>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</si>
  <si>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</si>
  <si>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</si>
  <si>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</si>
  <si>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</si>
  <si>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</si>
  <si>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</si>
  <si>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</si>
  <si>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</si>
  <si>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</si>
  <si>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</si>
  <si>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</si>
  <si>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</si>
  <si>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</si>
  <si>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</si>
  <si>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</si>
  <si>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</si>
  <si>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</si>
  <si>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</si>
  <si>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</si>
  <si>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</si>
  <si>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</si>
  <si>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</si>
  <si>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</si>
  <si>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</si>
  <si>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</si>
  <si>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</si>
  <si>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</si>
  <si>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</si>
  <si>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</si>
  <si>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</si>
  <si>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</si>
  <si>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</si>
  <si>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</si>
  <si>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</si>
  <si>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</si>
  <si>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</si>
  <si>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</si>
  <si>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</si>
  <si>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</si>
  <si>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</si>
  <si>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</si>
  <si>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</si>
  <si>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</si>
  <si>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</si>
  <si>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</si>
  <si>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</si>
  <si>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</si>
  <si>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</si>
  <si>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</si>
  <si>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</si>
  <si>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</si>
  <si>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</si>
  <si>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</si>
  <si>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</si>
  <si>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</si>
  <si>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</si>
  <si>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</si>
  <si>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</si>
  <si>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</si>
  <si>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</si>
  <si>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</si>
  <si>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</si>
  <si>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</si>
  <si>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</si>
  <si>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</si>
  <si>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</si>
  <si>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</si>
  <si>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</si>
  <si>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</si>
  <si>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</si>
  <si>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</si>
  <si>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</si>
  <si>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</si>
  <si>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</si>
  <si>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</si>
  <si>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</si>
  <si>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</si>
  <si>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</si>
  <si>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</si>
  <si>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</si>
  <si>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</si>
  <si>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</si>
  <si>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</si>
  <si>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</si>
  <si>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</si>
  <si>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</si>
  <si>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</si>
  <si>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</si>
  <si>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</si>
  <si>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</si>
  <si>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</si>
  <si>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</si>
  <si>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</si>
  <si>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</si>
  <si>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</si>
  <si>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</si>
  <si>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</si>
  <si>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</si>
  <si>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</si>
  <si>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</si>
  <si>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</si>
  <si>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</si>
  <si>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</si>
  <si>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</si>
  <si>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</si>
  <si>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</si>
  <si>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</si>
  <si>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</si>
  <si>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</si>
  <si>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</si>
  <si>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</si>
  <si>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</si>
  <si>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</si>
  <si>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</si>
  <si>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</si>
  <si>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</si>
  <si>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</si>
  <si>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</si>
  <si>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</si>
  <si>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</si>
  <si>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</si>
  <si>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</si>
  <si>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</si>
  <si>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</si>
  <si>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</si>
  <si>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</si>
  <si>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</si>
  <si>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</si>
  <si>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</si>
  <si>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</si>
  <si>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</si>
  <si>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</si>
  <si>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</si>
  <si>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</si>
  <si>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</si>
  <si>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</si>
  <si>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</si>
  <si>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</si>
  <si>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</si>
  <si>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</si>
  <si>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</si>
  <si>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</si>
  <si>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</si>
  <si>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</si>
  <si>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</si>
  <si>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</si>
  <si>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</si>
  <si>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</si>
  <si>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</si>
  <si>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</si>
  <si>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</si>
  <si>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</si>
  <si>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</si>
  <si>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</si>
  <si>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</si>
  <si>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</si>
  <si>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</si>
  <si>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</si>
  <si>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</si>
  <si>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</si>
  <si>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</si>
  <si>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</si>
  <si>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</si>
  <si>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</si>
  <si>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</si>
  <si>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</si>
  <si>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</si>
  <si>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</si>
  <si>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</si>
  <si>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</si>
  <si>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</si>
  <si>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</si>
  <si>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</si>
  <si>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</si>
  <si>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</si>
  <si>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</si>
  <si>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</si>
  <si>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</si>
  <si>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</si>
  <si>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</si>
  <si>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</si>
  <si>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</si>
  <si>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</si>
  <si>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</si>
  <si>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</si>
  <si>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</si>
  <si>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</si>
  <si>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</si>
  <si>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</si>
  <si>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</si>
  <si>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</si>
  <si>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</si>
  <si>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</si>
  <si>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</si>
  <si>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</si>
  <si>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</si>
  <si>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</si>
  <si>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</si>
  <si>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</si>
  <si>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</si>
  <si>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</si>
  <si>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</si>
  <si>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</si>
  <si>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</si>
  <si>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</si>
  <si>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</si>
  <si>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</si>
  <si>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</si>
  <si>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</si>
  <si>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</si>
  <si>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</si>
  <si>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</si>
  <si>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</si>
  <si>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</si>
  <si>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</si>
  <si>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</si>
  <si>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</si>
  <si>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</si>
  <si>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</si>
  <si>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</si>
  <si>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</si>
  <si>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</si>
  <si>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</si>
  <si>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</si>
  <si>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</si>
  <si>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</si>
  <si>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</si>
  <si>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</si>
  <si>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</si>
  <si>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</si>
  <si>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</si>
  <si>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</si>
  <si>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</si>
  <si>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</si>
  <si>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</si>
  <si>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</si>
  <si>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</si>
  <si>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</si>
  <si>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</si>
  <si>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</si>
  <si>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</si>
  <si>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</si>
  <si>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</si>
  <si>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</si>
  <si>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</si>
  <si>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</si>
  <si>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</si>
  <si>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</si>
  <si>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</si>
  <si>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</si>
  <si>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</si>
  <si>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</si>
  <si>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</si>
  <si>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</si>
  <si>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</si>
  <si>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</si>
  <si>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</si>
  <si>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</si>
  <si>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</si>
  <si>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</si>
  <si>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</si>
  <si>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</si>
  <si>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</si>
  <si>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</si>
  <si>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</si>
  <si>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</si>
  <si>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</si>
  <si>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</si>
  <si>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</si>
  <si>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</si>
  <si>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</si>
  <si>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</si>
  <si>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</si>
  <si>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</si>
  <si>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</si>
  <si>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</si>
  <si>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</si>
  <si>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</si>
  <si>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</si>
  <si>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</si>
  <si>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</si>
  <si>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</si>
  <si>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</si>
  <si>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</si>
  <si>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</si>
  <si>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</si>
  <si>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</si>
  <si>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</si>
  <si>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</si>
  <si>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</si>
  <si>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</si>
  <si>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</si>
  <si>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</si>
  <si>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</si>
  <si>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</si>
  <si>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</si>
  <si>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</si>
  <si>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</si>
  <si>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</si>
  <si>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</si>
  <si>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</si>
  <si>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</si>
  <si>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</si>
  <si>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</si>
  <si>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</si>
  <si>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</si>
  <si>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</si>
  <si>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</si>
  <si>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</si>
  <si>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</si>
  <si>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</si>
  <si>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</si>
  <si>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</si>
  <si>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</si>
  <si>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</si>
  <si>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</si>
  <si>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</si>
  <si>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</si>
  <si>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</si>
  <si>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</si>
  <si>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</si>
  <si>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</si>
  <si>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</si>
  <si>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</si>
  <si>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</si>
  <si>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</si>
  <si>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</si>
  <si>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</si>
  <si>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</si>
  <si>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</si>
  <si>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</si>
  <si>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</si>
  <si>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</si>
  <si>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</si>
  <si>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</si>
  <si>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</si>
  <si>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</si>
  <si>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</si>
  <si>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</si>
  <si>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</si>
  <si>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</si>
  <si>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</si>
  <si>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</si>
  <si>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</si>
  <si>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</si>
  <si>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</si>
  <si>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</si>
  <si>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</si>
  <si>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</si>
  <si>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</si>
  <si>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</si>
  <si>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</si>
  <si>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</si>
  <si>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</si>
  <si>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</si>
  <si>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</si>
  <si>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</si>
  <si>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</si>
  <si>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</si>
  <si>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</si>
  <si>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</si>
  <si>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</si>
  <si>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</si>
  <si>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</si>
  <si>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</si>
  <si>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</si>
  <si>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</si>
  <si>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</si>
  <si>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</si>
  <si>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</si>
  <si>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</si>
  <si>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</si>
  <si>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</si>
  <si>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</si>
  <si>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</si>
  <si>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</si>
  <si>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</si>
  <si>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</si>
  <si>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</si>
  <si>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</si>
  <si>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</si>
  <si>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</si>
  <si>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</si>
  <si>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</si>
  <si>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</si>
  <si>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</si>
  <si>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</si>
  <si>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</si>
  <si>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</si>
  <si>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</si>
  <si>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</si>
  <si>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</si>
  <si>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</si>
  <si>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</si>
  <si>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</si>
  <si>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</si>
  <si>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</si>
  <si>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</si>
  <si>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</si>
  <si>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</si>
  <si>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</si>
  <si>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</si>
  <si>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</si>
  <si>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</si>
  <si>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</si>
  <si>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</si>
  <si>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</si>
  <si>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</si>
  <si>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</si>
  <si>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</si>
  <si>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</si>
  <si>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</si>
  <si>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</si>
  <si>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</si>
  <si>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</si>
  <si>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</si>
  <si>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</si>
  <si>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</si>
  <si>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</si>
  <si>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</si>
  <si>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</si>
  <si>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</si>
  <si>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</si>
  <si>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</si>
  <si>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</si>
  <si>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</si>
  <si>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</si>
  <si>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</si>
  <si>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</si>
  <si>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</si>
  <si>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</si>
  <si>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</si>
  <si>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</si>
  <si>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</si>
  <si>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</si>
  <si>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</si>
  <si>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</si>
  <si>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</si>
  <si>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</si>
  <si>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</si>
  <si>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</si>
  <si>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</si>
  <si>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</si>
  <si>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</si>
  <si>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</si>
  <si>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</si>
  <si>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</si>
  <si>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</si>
  <si>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</si>
  <si>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</si>
  <si>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</si>
  <si>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</si>
  <si>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</si>
  <si>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</si>
  <si>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</si>
  <si>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</si>
  <si>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</si>
  <si>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</si>
  <si>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</si>
  <si>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</si>
  <si>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</si>
  <si>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</si>
  <si>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</si>
  <si>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</si>
  <si>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</si>
  <si>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</si>
  <si>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</si>
  <si>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</si>
  <si>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</si>
  <si>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</si>
  <si>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</si>
  <si>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</si>
  <si>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</si>
  <si>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</si>
  <si>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</si>
  <si>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</si>
  <si>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</si>
  <si>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</si>
  <si>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</si>
  <si>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</si>
  <si>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</si>
  <si>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</si>
  <si>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</si>
  <si>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</si>
  <si>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</si>
  <si>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</si>
  <si>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</si>
  <si>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</si>
  <si>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</si>
  <si>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</si>
  <si>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</si>
  <si>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</si>
  <si>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</si>
  <si>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</si>
  <si>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</si>
  <si>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</si>
  <si>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</si>
  <si>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</si>
  <si>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</si>
  <si>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</si>
  <si>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</si>
  <si>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</si>
  <si>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</si>
  <si>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</si>
  <si>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</si>
  <si>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</si>
  <si>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</si>
  <si>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</si>
  <si>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</si>
  <si>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</si>
  <si>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</si>
  <si>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</si>
  <si>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</si>
  <si>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</si>
  <si>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</si>
  <si>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</si>
  <si>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</si>
  <si>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</si>
  <si>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</si>
  <si>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</si>
  <si>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</si>
  <si>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</si>
  <si>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</si>
  <si>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</si>
  <si>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</si>
  <si>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</si>
  <si>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</si>
  <si>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</si>
  <si>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</si>
  <si>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</si>
  <si>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</si>
  <si>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</si>
  <si>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</si>
  <si>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</si>
  <si>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</si>
  <si>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</si>
  <si>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</si>
  <si>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</si>
  <si>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</si>
  <si>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</si>
  <si>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</si>
  <si>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</si>
  <si>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</si>
  <si>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</si>
  <si>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</si>
  <si>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</si>
  <si>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</si>
  <si>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</si>
  <si>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</si>
  <si>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</si>
  <si>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</si>
  <si>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</si>
  <si>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</si>
  <si>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</si>
  <si>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</si>
  <si>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</si>
  <si>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</si>
  <si>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</si>
  <si>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</si>
  <si>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</si>
  <si>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</si>
  <si>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</si>
  <si>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</si>
  <si>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</si>
  <si>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</si>
  <si>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</si>
  <si>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</si>
  <si>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</si>
  <si>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</si>
  <si>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</si>
  <si>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</si>
  <si>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</si>
  <si>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</si>
  <si>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</si>
  <si>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</si>
  <si>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</si>
  <si>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</si>
  <si>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</si>
  <si>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</si>
  <si>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</si>
  <si>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</si>
  <si>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</si>
  <si>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</si>
  <si>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</si>
  <si>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</si>
  <si>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</si>
  <si>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</si>
  <si>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</si>
  <si>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</si>
  <si>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</si>
  <si>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</si>
  <si>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</si>
  <si>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</si>
  <si>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</si>
  <si>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</si>
  <si>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</si>
  <si>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</si>
  <si>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</si>
  <si>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</si>
  <si>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</si>
  <si>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</si>
  <si>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</si>
  <si>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</si>
  <si>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</si>
  <si>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</si>
  <si>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</si>
  <si>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</si>
  <si>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</si>
  <si>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</si>
  <si>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</si>
  <si>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</si>
  <si>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</si>
  <si>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</si>
  <si>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</si>
  <si>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</si>
  <si>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</si>
  <si>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</si>
  <si>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</si>
  <si>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</si>
  <si>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</si>
  <si>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</si>
  <si>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</si>
  <si>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</si>
  <si>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</si>
  <si>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</si>
  <si>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</si>
  <si>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</si>
  <si>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</si>
  <si>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</si>
  <si>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</si>
  <si>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</si>
  <si>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</si>
  <si>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</si>
  <si>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</si>
  <si>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</si>
  <si>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</si>
  <si>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</si>
  <si>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</si>
  <si>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</si>
  <si>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</si>
  <si>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</si>
  <si>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</si>
  <si>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</si>
  <si>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</si>
  <si>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</si>
  <si>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</si>
  <si>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</si>
  <si>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</si>
  <si>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</si>
  <si>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</si>
  <si>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</si>
  <si>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</si>
  <si>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</si>
  <si>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</si>
  <si>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</si>
  <si>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</si>
  <si>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</si>
  <si>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</si>
  <si>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</si>
  <si>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</si>
  <si>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</si>
  <si>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</si>
  <si>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</si>
  <si>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</si>
  <si>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</si>
  <si>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</si>
  <si>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</si>
  <si>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</si>
  <si>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</si>
  <si>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</si>
  <si>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</si>
  <si>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</si>
  <si>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</si>
  <si>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</si>
  <si>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</si>
  <si>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</si>
  <si>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</si>
  <si>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</si>
  <si>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</si>
  <si>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</si>
  <si>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</si>
  <si>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</si>
  <si>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</si>
  <si>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</si>
  <si>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</si>
  <si>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</si>
  <si>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</si>
  <si>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</si>
  <si>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</si>
  <si>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</si>
  <si>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</si>
  <si>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</si>
  <si>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</si>
  <si>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</si>
  <si>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</si>
  <si>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</si>
  <si>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</si>
  <si>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</si>
  <si>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</si>
  <si>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</si>
  <si>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</si>
  <si>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</si>
  <si>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</si>
  <si>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</si>
  <si>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</si>
  <si>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</si>
  <si>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</si>
  <si>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</si>
  <si>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</si>
  <si>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</si>
  <si>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</si>
  <si>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</si>
  <si>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</si>
  <si>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</si>
  <si>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</si>
  <si>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</si>
  <si>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</si>
  <si>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</si>
  <si>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</si>
  <si>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</si>
  <si>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</si>
  <si>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</si>
  <si>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</si>
  <si>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</si>
  <si>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</si>
  <si>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</si>
  <si>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</si>
  <si>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</si>
  <si>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</si>
  <si>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</si>
  <si>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</si>
  <si>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</si>
  <si>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</si>
  <si>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</si>
  <si>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</si>
  <si>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</si>
  <si>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</si>
  <si>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</si>
  <si>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</si>
  <si>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</si>
  <si>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</si>
  <si>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</si>
  <si>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</si>
  <si>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</si>
  <si>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</si>
  <si>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</si>
  <si>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</si>
  <si>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</si>
  <si>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</si>
  <si>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</si>
  <si>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</si>
  <si>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</si>
  <si>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</si>
  <si>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</si>
  <si>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</si>
  <si>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</si>
  <si>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</si>
  <si>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</si>
  <si>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</si>
  <si>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</si>
  <si>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</si>
  <si>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</si>
  <si>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</si>
  <si>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</si>
  <si>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</si>
  <si>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</si>
  <si>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</si>
  <si>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</si>
  <si>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</si>
  <si>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</si>
  <si>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</si>
  <si>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</si>
  <si>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</si>
  <si>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</si>
  <si>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</si>
  <si>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</si>
  <si>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</si>
  <si>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</si>
  <si>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</si>
  <si>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</si>
  <si>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</si>
  <si>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</si>
  <si>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</si>
  <si>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</si>
  <si>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</si>
  <si>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</si>
  <si>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</si>
  <si>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</si>
  <si>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</si>
  <si>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</si>
  <si>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</si>
  <si>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</si>
  <si>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</si>
  <si>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</si>
  <si>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</si>
  <si>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</si>
  <si>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</si>
  <si>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</si>
  <si>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</si>
  <si>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</si>
  <si>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</si>
  <si>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</si>
  <si>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</si>
  <si>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</si>
  <si>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</si>
  <si>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</si>
  <si>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</si>
  <si>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</si>
  <si>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</si>
  <si>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</si>
  <si>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</si>
  <si>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</si>
  <si>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</si>
  <si>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</si>
  <si>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</si>
  <si>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</si>
  <si>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</si>
  <si>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</si>
  <si>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</si>
  <si>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</si>
  <si>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</si>
  <si>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</si>
  <si>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</si>
  <si>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</si>
  <si>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</si>
  <si>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</si>
  <si>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</si>
  <si>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</si>
  <si>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</si>
  <si>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</si>
  <si>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</si>
  <si>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</si>
  <si>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</si>
  <si>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</si>
  <si>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</si>
  <si>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</si>
  <si>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</si>
  <si>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</si>
  <si>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</si>
  <si>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</si>
  <si>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</si>
  <si>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</si>
  <si>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</si>
  <si>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</si>
  <si>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</si>
  <si>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</si>
  <si>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</si>
  <si>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</si>
  <si>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</si>
  <si>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</si>
  <si>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</si>
  <si>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</si>
  <si>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</si>
  <si>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</si>
  <si>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</si>
  <si>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</si>
  <si>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</si>
  <si>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</si>
  <si>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</si>
  <si>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</si>
  <si>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</si>
  <si>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</si>
  <si>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</si>
  <si>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</si>
  <si>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</si>
  <si>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</si>
  <si>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</si>
  <si>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</si>
  <si>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</si>
  <si>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</si>
  <si>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</si>
  <si>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</si>
  <si>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</si>
  <si>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</si>
  <si>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</si>
  <si>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</si>
  <si>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</si>
  <si>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</si>
  <si>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</si>
  <si>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</si>
  <si>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</si>
  <si>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</si>
  <si>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</si>
  <si>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</si>
  <si>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</si>
  <si>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</si>
  <si>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</si>
  <si>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</si>
  <si>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</si>
  <si>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</si>
  <si>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</si>
  <si>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</si>
  <si>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</si>
  <si>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</si>
  <si>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</si>
  <si>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</si>
  <si>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</si>
  <si>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</si>
  <si>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</si>
  <si>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</si>
  <si>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</si>
  <si>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</si>
  <si>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</si>
  <si>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</si>
  <si>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</si>
  <si>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</si>
  <si>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</si>
  <si>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</si>
  <si>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</si>
  <si>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</si>
  <si>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</si>
  <si>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</si>
  <si>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</si>
  <si>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</si>
  <si>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</si>
  <si>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</si>
  <si>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</si>
  <si>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</si>
  <si>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</si>
  <si>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</si>
  <si>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</si>
  <si>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</si>
  <si>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</si>
  <si>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</si>
  <si>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</si>
  <si>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</si>
  <si>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</si>
  <si>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</si>
  <si>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</si>
  <si>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</si>
  <si>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</si>
  <si>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</si>
  <si>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</si>
  <si>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</si>
  <si>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</si>
  <si>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</si>
  <si>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</si>
  <si>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</si>
  <si>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</si>
  <si>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</si>
  <si>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</si>
  <si>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</si>
  <si>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</si>
  <si>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</si>
  <si>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</si>
  <si>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</si>
  <si>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</si>
  <si>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</si>
  <si>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</si>
  <si>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</si>
  <si>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</si>
  <si>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</si>
  <si>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</si>
  <si>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</si>
  <si>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</si>
  <si>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</si>
  <si>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</si>
  <si>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</si>
  <si>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</si>
  <si>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</si>
  <si>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</si>
  <si>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</si>
  <si>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</si>
  <si>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</si>
  <si>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</si>
  <si>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</si>
  <si>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</si>
  <si>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</si>
  <si>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</si>
  <si>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</si>
  <si>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</si>
  <si>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</si>
  <si>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</si>
  <si>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</si>
  <si>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</si>
  <si>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</si>
  <si>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</si>
  <si>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</si>
  <si>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</si>
  <si>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</si>
  <si>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</si>
  <si>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</si>
  <si>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</si>
  <si>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</si>
  <si>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</si>
  <si>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</si>
  <si>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</si>
  <si>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</si>
  <si>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</si>
  <si>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</si>
  <si>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</si>
  <si>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</si>
  <si>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</si>
  <si>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</si>
  <si>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</si>
  <si>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</si>
  <si>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</si>
  <si>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</si>
  <si>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</si>
  <si>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</si>
  <si>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</si>
  <si>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</si>
  <si>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</si>
  <si>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</si>
  <si>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</si>
  <si>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</si>
  <si>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</si>
  <si>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</si>
  <si>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</si>
  <si>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</si>
  <si>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</si>
  <si>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</si>
  <si>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</si>
  <si>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</si>
  <si>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</si>
  <si>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</si>
  <si>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</si>
  <si>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</si>
  <si>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</si>
  <si>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</si>
  <si>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</si>
  <si>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</si>
  <si>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</si>
  <si>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</si>
  <si>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</si>
  <si>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</si>
  <si>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</si>
  <si>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</si>
  <si>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</si>
  <si>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</si>
  <si>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</si>
  <si>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</si>
  <si>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</si>
  <si>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</si>
  <si>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</si>
  <si>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</si>
  <si>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</si>
  <si>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</si>
  <si>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</si>
  <si>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</si>
  <si>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</si>
  <si>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</si>
  <si>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</si>
  <si>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</si>
  <si>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</si>
  <si>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</si>
  <si>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</si>
  <si>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</si>
  <si>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</si>
  <si>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</si>
  <si>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</si>
  <si>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</si>
  <si>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</si>
  <si>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</si>
  <si>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</si>
  <si>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</si>
  <si>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</si>
  <si>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</si>
  <si>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</si>
  <si>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</si>
  <si>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</si>
  <si>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</si>
  <si>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</si>
  <si>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</si>
  <si>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</si>
  <si>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</si>
  <si>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</si>
  <si>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</si>
  <si>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</si>
  <si>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</si>
  <si>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</si>
  <si>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</si>
  <si>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</si>
  <si>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</si>
  <si>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</si>
  <si>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</si>
  <si>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</si>
  <si>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</si>
  <si>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</si>
  <si>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</si>
  <si>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</si>
  <si>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</si>
  <si>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</si>
  <si>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</si>
  <si>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</si>
  <si>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</si>
  <si>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</si>
  <si>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</si>
  <si>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</si>
  <si>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</si>
  <si>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</si>
  <si>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</si>
  <si>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</si>
  <si>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</si>
  <si>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</si>
  <si>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</si>
  <si>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</si>
  <si>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</si>
  <si>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</si>
  <si>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</si>
  <si>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</si>
  <si>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</si>
  <si>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</si>
  <si>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</si>
  <si>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</si>
  <si>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</si>
  <si>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</si>
  <si>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</si>
  <si>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</si>
  <si>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</si>
  <si>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</si>
  <si>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</si>
  <si>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</si>
  <si>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</si>
  <si>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</si>
  <si>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</si>
  <si>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</si>
  <si>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</si>
  <si>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</si>
  <si>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</si>
  <si>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</si>
  <si>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</si>
  <si>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</si>
  <si>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</si>
  <si>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</si>
  <si>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</si>
  <si>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</si>
  <si>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</si>
  <si>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</si>
  <si>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</si>
  <si>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</si>
  <si>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</si>
  <si>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</si>
  <si>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</si>
  <si>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</si>
  <si>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</si>
  <si>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</si>
  <si>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</si>
  <si>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</si>
  <si>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</si>
  <si>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</si>
  <si>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</si>
  <si>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</si>
  <si>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</si>
  <si>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</si>
  <si>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</si>
  <si>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</si>
  <si>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</si>
  <si>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</si>
  <si>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</si>
  <si>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</si>
  <si>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</si>
  <si>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</si>
  <si>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</si>
  <si>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</si>
  <si>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</si>
  <si>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</si>
  <si>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</si>
  <si>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</si>
  <si>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</si>
  <si>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</si>
  <si>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</si>
  <si>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</si>
  <si>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</si>
  <si>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</si>
  <si>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</si>
  <si>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</si>
  <si>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</si>
  <si>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</si>
  <si>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</si>
  <si>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</si>
  <si>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</si>
  <si>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</si>
  <si>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</si>
  <si>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</si>
  <si>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</si>
  <si>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</si>
  <si>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</si>
  <si>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</si>
  <si>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</si>
  <si>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</si>
  <si>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</si>
  <si>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</si>
  <si>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</si>
  <si>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</si>
  <si>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</si>
  <si>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</si>
  <si>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</si>
  <si>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</si>
  <si>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</si>
  <si>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</si>
  <si>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</si>
  <si>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</si>
  <si>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</si>
  <si>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</si>
  <si>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</si>
  <si>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</si>
  <si>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</si>
  <si>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</si>
  <si>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</si>
  <si>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</si>
  <si>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</si>
  <si>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</si>
  <si>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</si>
  <si>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</si>
  <si>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</si>
  <si>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</si>
  <si>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</si>
  <si>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</si>
  <si>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</si>
  <si>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</si>
  <si>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</si>
  <si>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</si>
  <si>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</si>
  <si>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</si>
  <si>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</si>
  <si>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</si>
  <si>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</si>
  <si>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</si>
  <si>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</si>
  <si>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</si>
  <si>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</si>
  <si>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</si>
  <si>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</si>
  <si>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</si>
  <si>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</si>
  <si>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</si>
  <si>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</si>
  <si>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</si>
  <si>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</si>
  <si>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</si>
  <si>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</si>
  <si>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</si>
  <si>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</si>
  <si>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</si>
  <si>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</si>
  <si>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</si>
  <si>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</si>
  <si>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</si>
  <si>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</si>
  <si>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</si>
  <si>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</si>
  <si>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</si>
  <si>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</si>
  <si>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</si>
  <si>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</si>
  <si>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</si>
  <si>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</si>
  <si>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</si>
  <si>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</si>
  <si>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</si>
  <si>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</si>
  <si>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</si>
  <si>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</si>
  <si>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</si>
  <si>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</si>
  <si>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</si>
  <si>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</si>
  <si>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</si>
  <si>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</si>
  <si>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</si>
  <si>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</si>
  <si>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</si>
  <si>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</si>
  <si>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</si>
  <si>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</si>
  <si>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</si>
  <si>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</si>
  <si>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</si>
  <si>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</si>
  <si>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</si>
  <si>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</si>
  <si>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</si>
  <si>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</si>
  <si>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</si>
  <si>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</si>
  <si>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</si>
  <si>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</si>
  <si>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</si>
  <si>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</si>
  <si>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</si>
  <si>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</si>
  <si>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</si>
  <si>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</si>
  <si>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</si>
  <si>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</si>
  <si>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</si>
  <si>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</si>
  <si>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</si>
  <si>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</si>
  <si>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</si>
  <si>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</si>
  <si>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</si>
  <si>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</si>
  <si>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</si>
  <si>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</si>
  <si>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</si>
  <si>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</si>
  <si>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</si>
  <si>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</si>
  <si>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</si>
  <si>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</si>
  <si>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</si>
  <si>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</si>
  <si>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</si>
  <si>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</si>
  <si>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</si>
  <si>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</si>
  <si>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</si>
  <si>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</si>
  <si>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</si>
  <si>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</si>
  <si>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</si>
  <si>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</si>
  <si>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</si>
  <si>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</si>
  <si>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</si>
  <si>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</si>
  <si>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</si>
  <si>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</si>
  <si>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</si>
  <si>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</si>
  <si>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</si>
  <si>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</si>
  <si>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</si>
  <si>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</si>
  <si>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</si>
  <si>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</si>
  <si>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</si>
  <si>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</si>
  <si>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</si>
  <si>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</si>
  <si>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</si>
  <si>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</si>
  <si>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</si>
  <si>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</si>
  <si>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</si>
  <si>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</si>
  <si>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</si>
  <si>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</si>
  <si>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</si>
  <si>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</si>
  <si>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</si>
  <si>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</si>
  <si>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</si>
  <si>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</si>
  <si>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</si>
  <si>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</si>
  <si>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</si>
  <si>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</si>
  <si>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</si>
  <si>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</si>
  <si>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</si>
  <si>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</si>
  <si>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</si>
  <si>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</si>
  <si>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</si>
  <si>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</si>
  <si>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</si>
  <si>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</si>
  <si>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</si>
  <si>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</si>
  <si>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</si>
  <si>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</si>
  <si>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</si>
  <si>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</si>
  <si>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</si>
  <si>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</si>
  <si>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</si>
  <si>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</si>
  <si>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</si>
  <si>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</si>
  <si>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</si>
  <si>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</si>
  <si>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</si>
  <si>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</si>
  <si>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</si>
  <si>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</si>
  <si>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</si>
  <si>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</si>
  <si>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</si>
  <si>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</si>
  <si>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</si>
  <si>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</si>
  <si>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</si>
  <si>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</si>
  <si>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</si>
  <si>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</si>
  <si>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</si>
  <si>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</si>
  <si>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</si>
  <si>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</si>
  <si>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</si>
  <si>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</si>
  <si>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</si>
  <si>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</si>
  <si>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</si>
  <si>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</si>
  <si>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</si>
  <si>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</si>
  <si>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</si>
  <si>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</si>
  <si>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</si>
  <si>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</si>
  <si>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</si>
  <si>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</si>
  <si>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</si>
  <si>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</si>
  <si>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</si>
  <si>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</si>
  <si>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</si>
  <si>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</si>
  <si>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</si>
  <si>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</si>
  <si>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</si>
  <si>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</si>
  <si>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</si>
  <si>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</si>
  <si>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</si>
  <si>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</si>
  <si>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</si>
  <si>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</si>
  <si>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</si>
  <si>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</si>
  <si>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</si>
  <si>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</si>
  <si>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</si>
  <si>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</si>
  <si>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</si>
  <si>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</si>
  <si>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</si>
  <si>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</si>
  <si>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</si>
  <si>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</si>
  <si>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</si>
  <si>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</si>
  <si>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</si>
  <si>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</si>
  <si>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</si>
  <si>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</si>
  <si>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</si>
  <si>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</si>
  <si>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</si>
  <si>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</si>
  <si>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</si>
  <si>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</si>
  <si>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</si>
  <si>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</si>
  <si>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</si>
  <si>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</si>
  <si>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</si>
  <si>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</si>
  <si>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</si>
  <si>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</si>
  <si>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</si>
  <si>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</si>
  <si>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</si>
  <si>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</si>
  <si>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</si>
  <si>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</si>
  <si>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</si>
  <si>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</si>
  <si>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</si>
  <si>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</si>
  <si>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</si>
  <si>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</si>
  <si>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</si>
  <si>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</si>
  <si>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</si>
  <si>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</si>
  <si>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</si>
  <si>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</si>
  <si>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</si>
  <si>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</si>
  <si>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</si>
  <si>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</si>
  <si>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</si>
  <si>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</si>
  <si>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</si>
  <si>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</si>
  <si>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</si>
  <si>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</si>
  <si>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</si>
  <si>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</si>
  <si>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</si>
  <si>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</si>
  <si>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</si>
  <si>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</si>
  <si>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</si>
  <si>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</si>
  <si>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</si>
  <si>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</si>
  <si>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</si>
  <si>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</si>
  <si>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</si>
  <si>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</si>
  <si>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</si>
  <si>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</si>
  <si>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</si>
  <si>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</si>
  <si>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</si>
  <si>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</si>
  <si>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</si>
  <si>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</si>
  <si>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</si>
  <si>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</si>
  <si>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</si>
  <si>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</si>
  <si>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</si>
  <si>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</si>
  <si>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</si>
  <si>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</si>
  <si>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</si>
  <si>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</si>
  <si>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</si>
  <si>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</si>
  <si>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</si>
  <si>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</si>
  <si>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</si>
  <si>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</si>
  <si>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</si>
  <si>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</si>
  <si>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</si>
  <si>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</si>
  <si>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</si>
  <si>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</si>
  <si>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</si>
  <si>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</si>
  <si>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</si>
  <si>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</si>
  <si>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</si>
  <si>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</si>
  <si>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</si>
  <si>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</si>
  <si>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</si>
  <si>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</si>
  <si>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</si>
  <si>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</si>
  <si>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</si>
  <si>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</si>
  <si>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</si>
  <si>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</si>
  <si>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</si>
  <si>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</si>
  <si>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</si>
  <si>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</si>
  <si>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</si>
  <si>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</si>
  <si>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</si>
  <si>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</si>
  <si>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</si>
  <si>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</si>
  <si>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</si>
  <si>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</si>
  <si>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</si>
  <si>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</si>
  <si>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</si>
  <si>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</si>
  <si>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</si>
  <si>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</si>
  <si>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</si>
  <si>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</si>
  <si>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</si>
  <si>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</si>
  <si>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</si>
  <si>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</si>
  <si>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</si>
  <si>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</si>
  <si>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</si>
  <si>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</si>
  <si>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</si>
  <si>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</si>
  <si>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</si>
  <si>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</si>
  <si>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</si>
  <si>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</si>
  <si>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</si>
  <si>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</si>
  <si>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</si>
  <si>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</si>
  <si>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</si>
  <si>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</si>
  <si>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</si>
  <si>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</si>
  <si>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</si>
  <si>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</si>
  <si>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</si>
  <si>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</si>
  <si>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</si>
  <si>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</si>
  <si>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</si>
  <si>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</si>
  <si>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</si>
  <si>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</si>
  <si>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</si>
  <si>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</si>
  <si>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</si>
  <si>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</si>
  <si>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</si>
  <si>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</si>
  <si>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</si>
  <si>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</si>
  <si>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</si>
  <si>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</si>
  <si>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</si>
  <si>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</si>
  <si>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</si>
  <si>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</si>
  <si>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</si>
  <si>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</si>
  <si>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</si>
  <si>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</si>
  <si>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</si>
  <si>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</si>
  <si>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</si>
  <si>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</si>
  <si>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</si>
  <si>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</si>
  <si>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</si>
  <si>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</si>
  <si>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</si>
  <si>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</si>
  <si>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</si>
  <si>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</si>
  <si>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</si>
  <si>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</si>
  <si>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</si>
  <si>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</si>
  <si>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</si>
  <si>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</si>
  <si>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</si>
  <si>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</si>
  <si>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</si>
  <si>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</si>
  <si>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</si>
  <si>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</si>
  <si>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</si>
  <si>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</si>
  <si>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</si>
  <si>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</si>
  <si>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</si>
  <si>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</si>
  <si>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</si>
  <si>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</si>
  <si>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</si>
  <si>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</si>
  <si>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</si>
  <si>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</si>
  <si>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</si>
  <si>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</si>
  <si>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</si>
  <si>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</si>
  <si>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</si>
  <si>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</si>
  <si>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</si>
  <si>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</si>
  <si>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</si>
  <si>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</si>
  <si>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</si>
  <si>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</si>
  <si>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</si>
  <si>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</si>
  <si>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</si>
  <si>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</si>
  <si>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</si>
  <si>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</si>
  <si>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</si>
  <si>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</si>
  <si>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</si>
  <si>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</si>
  <si>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</si>
  <si>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</si>
  <si>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</si>
  <si>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</si>
  <si>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</si>
  <si>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</si>
  <si>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</si>
  <si>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</si>
  <si>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</si>
  <si>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</si>
  <si>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</si>
  <si>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</si>
  <si>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</si>
  <si>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</si>
  <si>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</si>
  <si>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</si>
  <si>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</si>
  <si>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</si>
  <si>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</si>
  <si>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</si>
  <si>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</si>
  <si>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</si>
  <si>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</si>
  <si>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</si>
  <si>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</si>
  <si>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</si>
  <si>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</si>
  <si>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</si>
  <si>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</si>
  <si>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</si>
  <si>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</si>
  <si>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</si>
  <si>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</si>
  <si>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</si>
  <si>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</si>
  <si>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</si>
  <si>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</si>
  <si>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</si>
  <si>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</si>
  <si>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</si>
  <si>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</si>
  <si>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</si>
  <si>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</si>
  <si>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</si>
  <si>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</si>
  <si>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</si>
  <si>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</si>
  <si>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</si>
  <si>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</si>
  <si>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</si>
  <si>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</si>
  <si>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</si>
  <si>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</si>
  <si>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</si>
  <si>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</si>
  <si>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</si>
  <si>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</si>
  <si>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</si>
  <si>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</si>
  <si>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</si>
  <si>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</si>
  <si>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</si>
  <si>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</si>
  <si>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</si>
  <si>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</si>
  <si>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</si>
  <si>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</si>
  <si>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</si>
  <si>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</si>
  <si>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</si>
  <si>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</si>
  <si>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</si>
  <si>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</si>
  <si>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</si>
  <si>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</si>
  <si>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</si>
  <si>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</si>
  <si>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</si>
  <si>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</si>
  <si>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</si>
  <si>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</si>
  <si>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</si>
  <si>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</si>
  <si>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</si>
  <si>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</si>
  <si>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</si>
  <si>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</si>
  <si>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</si>
  <si>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</si>
  <si>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</si>
  <si>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</si>
  <si>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</si>
  <si>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</si>
  <si>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</si>
  <si>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</si>
  <si>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</si>
  <si>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</si>
  <si>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</si>
  <si>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</si>
  <si>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</si>
  <si>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</si>
  <si>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</si>
  <si>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</si>
  <si>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</si>
  <si>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</si>
  <si>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</si>
  <si>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</si>
  <si>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</si>
  <si>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</si>
  <si>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</si>
  <si>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</si>
  <si>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</si>
  <si>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</si>
  <si>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</si>
  <si>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</si>
  <si>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</si>
  <si>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</si>
  <si>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</si>
  <si>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</si>
  <si>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</si>
  <si>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</si>
  <si>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</si>
  <si>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</si>
  <si>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</si>
  <si>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</si>
  <si>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</si>
  <si>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</si>
  <si>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</si>
  <si>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</si>
  <si>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</si>
  <si>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</si>
  <si>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</si>
  <si>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</si>
  <si>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</si>
  <si>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</si>
  <si>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</si>
  <si>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</si>
  <si>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</si>
  <si>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</si>
  <si>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</si>
  <si>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</si>
  <si>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</si>
  <si>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</si>
  <si>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</si>
  <si>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</si>
  <si>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</si>
  <si>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</si>
  <si>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</si>
  <si>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</si>
  <si>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</si>
  <si>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</si>
  <si>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</si>
  <si>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</si>
  <si>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</si>
  <si>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</si>
  <si>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</si>
  <si>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</si>
  <si>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</si>
  <si>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</si>
  <si>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</si>
  <si>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</si>
  <si>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</si>
  <si>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</si>
  <si>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</si>
  <si>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</si>
  <si>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</si>
  <si>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</si>
  <si>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</si>
  <si>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</si>
  <si>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</si>
  <si>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</si>
  <si>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</si>
  <si>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</si>
  <si>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</si>
  <si>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</si>
  <si>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</si>
  <si>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</si>
  <si>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</si>
  <si>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</si>
  <si>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</si>
  <si>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</si>
  <si>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</si>
  <si>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</si>
  <si>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</si>
  <si>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</si>
  <si>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</si>
  <si>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</si>
  <si>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</si>
  <si>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</si>
  <si>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</si>
  <si>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</si>
  <si>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</si>
  <si>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</si>
  <si>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</si>
  <si>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</si>
  <si>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</si>
  <si>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</si>
  <si>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</si>
  <si>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</si>
  <si>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</si>
  <si>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</si>
  <si>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</si>
  <si>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</si>
  <si>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</si>
  <si>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</si>
  <si>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</si>
  <si>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</si>
  <si>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</si>
  <si>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</si>
  <si>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</si>
  <si>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</si>
  <si>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</si>
  <si>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</si>
  <si>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</si>
  <si>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</si>
  <si>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</si>
  <si>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</si>
  <si>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</si>
  <si>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</si>
  <si>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</si>
  <si>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</si>
  <si>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</si>
  <si>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</si>
  <si>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</si>
  <si>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</si>
  <si>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</si>
  <si>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</si>
  <si>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</si>
  <si>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</si>
  <si>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</si>
  <si>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</si>
  <si>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</si>
  <si>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</si>
  <si>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</si>
  <si>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</si>
  <si>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</si>
  <si>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</si>
  <si>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</si>
  <si>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</si>
  <si>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</si>
  <si>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</si>
  <si>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</si>
  <si>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</si>
  <si>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</si>
  <si>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</si>
  <si>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</si>
  <si>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</si>
  <si>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</si>
  <si>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</si>
  <si>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</si>
  <si>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</si>
  <si>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</si>
  <si>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</si>
  <si>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</si>
  <si>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</si>
  <si>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</si>
  <si>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</si>
  <si>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</si>
  <si>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</si>
  <si>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</si>
  <si>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</si>
  <si>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</si>
  <si>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</si>
  <si>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</si>
  <si>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</si>
  <si>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</si>
  <si>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</si>
  <si>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</si>
  <si>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</si>
  <si>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</si>
  <si>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</si>
  <si>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</si>
  <si>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</si>
  <si>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</si>
  <si>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</si>
  <si>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</si>
  <si>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</si>
  <si>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</si>
  <si>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</si>
  <si>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</si>
  <si>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</si>
  <si>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</si>
  <si>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</si>
  <si>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</si>
  <si>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</si>
  <si>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</si>
  <si>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</si>
  <si>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</si>
  <si>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</si>
  <si>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</si>
  <si>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</si>
  <si>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</si>
  <si>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</si>
  <si>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</si>
  <si>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</si>
  <si>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</si>
  <si>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</si>
  <si>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</si>
  <si>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</si>
  <si>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</si>
  <si>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</si>
  <si>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</si>
  <si>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</si>
  <si>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</si>
  <si>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</si>
  <si>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</si>
  <si>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</si>
  <si>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</si>
  <si>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</si>
  <si>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</si>
  <si>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</si>
  <si>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</si>
  <si>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</si>
  <si>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</si>
  <si>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</si>
  <si>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</si>
  <si>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</si>
  <si>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</si>
  <si>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</si>
  <si>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</si>
  <si>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</si>
  <si>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</si>
  <si>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</si>
  <si>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</si>
  <si>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</si>
  <si>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</si>
  <si>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</si>
  <si>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</si>
  <si>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</si>
  <si>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</si>
  <si>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</si>
  <si>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</si>
  <si>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</si>
  <si>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</si>
  <si>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</si>
  <si>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</si>
  <si>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</si>
  <si>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</si>
  <si>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</si>
  <si>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</si>
  <si>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</si>
  <si>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</si>
  <si>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</si>
  <si>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</si>
  <si>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</si>
  <si>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</si>
  <si>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</si>
  <si>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</si>
  <si>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</si>
  <si>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</si>
  <si>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</si>
  <si>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</si>
  <si>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</si>
  <si>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</si>
  <si>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</si>
  <si>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</si>
  <si>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</si>
  <si>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</si>
  <si>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</si>
  <si>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</si>
  <si>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</si>
  <si>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</si>
  <si>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</si>
  <si>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</si>
  <si>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</si>
  <si>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</si>
  <si>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</si>
  <si>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</si>
  <si>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</si>
  <si>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</si>
  <si>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</si>
  <si>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</si>
  <si>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</si>
  <si>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</si>
  <si>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</si>
  <si>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</si>
  <si>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</si>
  <si>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</si>
  <si>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</si>
  <si>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</si>
  <si>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</si>
  <si>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</si>
  <si>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</si>
  <si>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</si>
  <si>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</si>
  <si>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</si>
  <si>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</si>
  <si>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</si>
  <si>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</si>
  <si>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</si>
  <si>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</si>
  <si>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</si>
  <si>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</si>
  <si>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</si>
  <si>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</si>
  <si>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</si>
  <si>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</si>
  <si>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</si>
  <si>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</si>
  <si>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</si>
  <si>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</si>
  <si>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</si>
  <si>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</si>
  <si>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</si>
  <si>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</si>
  <si>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</si>
  <si>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</si>
  <si>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</si>
  <si>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</si>
  <si>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</si>
  <si>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</si>
  <si>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</si>
  <si>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</si>
  <si>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</si>
  <si>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</si>
  <si>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</si>
  <si>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</si>
  <si>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</si>
  <si>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</si>
  <si>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</si>
  <si>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</si>
  <si>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</si>
  <si>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</si>
  <si>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</si>
  <si>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</si>
  <si>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</si>
  <si>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</si>
  <si>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</si>
  <si>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</si>
  <si>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</si>
  <si>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</si>
  <si>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</si>
  <si>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</si>
  <si>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</si>
  <si>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</si>
  <si>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</si>
  <si>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</si>
  <si>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</si>
  <si>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</si>
  <si>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</si>
  <si>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</si>
  <si>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</si>
  <si>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</si>
  <si>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</si>
  <si>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</si>
  <si>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</si>
  <si>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</si>
  <si>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</si>
  <si>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</si>
  <si>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</si>
  <si>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</si>
  <si>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</si>
  <si>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</si>
  <si>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</si>
  <si>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</si>
  <si>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</si>
  <si>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</si>
  <si>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</si>
  <si>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</si>
  <si>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</si>
  <si>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</si>
  <si>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</si>
  <si>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</si>
  <si>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</si>
  <si>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</si>
  <si>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</si>
  <si>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</si>
  <si>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</si>
  <si>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</si>
  <si>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</si>
  <si>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</si>
  <si>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</si>
  <si>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</si>
  <si>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</si>
  <si>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</si>
  <si>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</si>
  <si>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</si>
  <si>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</si>
  <si>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</si>
  <si>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</si>
  <si>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</si>
  <si>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</si>
  <si>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</si>
  <si>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</si>
  <si>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</si>
  <si>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</si>
  <si>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</si>
  <si>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</si>
  <si>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</si>
  <si>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</si>
  <si>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</si>
  <si>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</si>
  <si>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</si>
  <si>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</si>
  <si>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</si>
  <si>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</si>
  <si>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</si>
  <si>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</si>
  <si>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</si>
  <si>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</si>
  <si>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</si>
  <si>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</si>
  <si>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</si>
  <si>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</si>
  <si>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</si>
  <si>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</si>
  <si>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</si>
  <si>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</si>
  <si>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</si>
  <si>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</si>
  <si>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</si>
  <si>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</si>
  <si>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</si>
  <si>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</si>
  <si>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</si>
  <si>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</si>
  <si>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</si>
  <si>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</si>
  <si>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</si>
  <si>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</si>
  <si>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</si>
  <si>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</si>
  <si>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</si>
  <si>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</si>
  <si>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</si>
  <si>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</si>
  <si>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</si>
  <si>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</si>
  <si>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</si>
  <si>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</si>
  <si>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</si>
  <si>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</si>
  <si>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</si>
  <si>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</si>
  <si>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</si>
  <si>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</si>
  <si>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</si>
  <si>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</si>
  <si>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</si>
  <si>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</si>
  <si>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</si>
  <si>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</si>
  <si>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</si>
  <si>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</si>
  <si>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</si>
  <si>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</si>
  <si>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</si>
  <si>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</si>
  <si>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</si>
  <si>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</si>
  <si>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</si>
  <si>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</si>
  <si>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</si>
  <si>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</si>
  <si>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</si>
  <si>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</si>
  <si>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</si>
  <si>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</si>
  <si>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</si>
  <si>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</si>
  <si>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</si>
  <si>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</si>
  <si>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</si>
  <si>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</si>
  <si>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</si>
  <si>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</si>
  <si>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</si>
  <si>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</si>
  <si>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</si>
  <si>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</si>
  <si>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</si>
  <si>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</si>
  <si>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</si>
  <si>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</si>
  <si>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</si>
  <si>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</si>
  <si>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</si>
  <si>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</si>
  <si>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</si>
  <si>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</si>
  <si>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</si>
  <si>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</si>
  <si>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</si>
  <si>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</si>
  <si>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</si>
  <si>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</si>
  <si>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</si>
  <si>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</si>
  <si>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</si>
  <si>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</si>
  <si>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</si>
  <si>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</si>
  <si>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</si>
  <si>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</si>
  <si>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</si>
  <si>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</si>
  <si>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</si>
  <si>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</si>
  <si>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</si>
  <si>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</si>
  <si>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</si>
  <si>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</si>
  <si>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</si>
  <si>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</si>
  <si>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</si>
  <si>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</si>
  <si>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</si>
  <si>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</si>
  <si>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</si>
  <si>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</si>
  <si>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</si>
  <si>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</si>
  <si>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</si>
  <si>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</si>
  <si>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</si>
  <si>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</si>
  <si>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</si>
  <si>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</si>
  <si>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</si>
  <si>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</si>
  <si>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</si>
  <si>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</si>
  <si>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</si>
  <si>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</si>
  <si>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</si>
  <si>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</si>
  <si>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</si>
  <si>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</si>
  <si>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</si>
  <si>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</si>
  <si>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</si>
  <si>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</si>
  <si>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</si>
  <si>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</si>
  <si>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</si>
  <si>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</si>
  <si>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</si>
  <si>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</si>
  <si>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</si>
  <si>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</si>
  <si>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</si>
  <si>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</si>
  <si>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</si>
  <si>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</si>
  <si>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</si>
  <si>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</si>
  <si>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</si>
  <si>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</si>
  <si>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</si>
  <si>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</si>
  <si>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</si>
  <si>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</si>
  <si>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</si>
  <si>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</si>
  <si>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</si>
  <si>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</si>
  <si>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</si>
  <si>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</si>
  <si>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</si>
  <si>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</si>
  <si>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</si>
  <si>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</si>
  <si>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</si>
  <si>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</si>
  <si>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</si>
  <si>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</si>
  <si>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</si>
  <si>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</si>
  <si>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</si>
  <si>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</si>
  <si>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</si>
  <si>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</si>
  <si>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</si>
  <si>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</si>
  <si>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</si>
  <si>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</si>
  <si>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</si>
  <si>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</si>
  <si>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</si>
  <si>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</si>
  <si>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</si>
  <si>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</si>
  <si>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</si>
  <si>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</si>
  <si>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</si>
  <si>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</si>
  <si>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</si>
  <si>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</si>
  <si>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</si>
  <si>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</si>
  <si>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</si>
  <si>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</si>
  <si>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</si>
  <si>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</si>
  <si>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</si>
  <si>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</si>
  <si>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</si>
  <si>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</si>
  <si>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</si>
  <si>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</si>
  <si>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</si>
  <si>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</si>
  <si>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</si>
  <si>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</si>
  <si>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</si>
  <si>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</si>
  <si>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</si>
  <si>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</si>
  <si>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</si>
  <si>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</si>
  <si>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</si>
  <si>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</si>
  <si>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</si>
  <si>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</si>
  <si>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</si>
  <si>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</si>
  <si>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</si>
  <si>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</si>
  <si>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</si>
  <si>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</si>
  <si>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</si>
  <si>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</si>
  <si>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</si>
  <si>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</si>
  <si>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</si>
  <si>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</si>
  <si>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</si>
  <si>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</si>
  <si>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</si>
  <si>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</si>
  <si>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</si>
  <si>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</si>
  <si>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</si>
  <si>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</si>
  <si>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</si>
  <si>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</si>
  <si>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</si>
  <si>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</si>
  <si>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</si>
  <si>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</si>
  <si>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</si>
  <si>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</si>
  <si>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</si>
  <si>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</si>
  <si>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</si>
  <si>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</si>
  <si>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</si>
  <si>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</si>
  <si>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</si>
  <si>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</si>
  <si>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</si>
  <si>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</si>
  <si>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</si>
  <si>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</si>
  <si>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</si>
  <si>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</si>
  <si>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</si>
  <si>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</si>
  <si>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</si>
  <si>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</si>
  <si>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</si>
  <si>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</si>
  <si>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</si>
  <si>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</si>
  <si>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</si>
  <si>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</si>
  <si>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</si>
  <si>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</si>
  <si>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</si>
  <si>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</si>
  <si>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</si>
  <si>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</si>
  <si>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</si>
  <si>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</si>
  <si>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</si>
  <si>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</si>
  <si>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</si>
  <si>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</si>
  <si>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</si>
  <si>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</si>
  <si>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</si>
  <si>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</si>
  <si>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</si>
  <si>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</si>
  <si>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</si>
  <si>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</si>
  <si>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</si>
  <si>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</si>
  <si>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</si>
  <si>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</si>
  <si>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</si>
  <si>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</si>
  <si>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</si>
  <si>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</si>
  <si>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</si>
  <si>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</si>
  <si>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</si>
  <si>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</si>
  <si>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</si>
  <si>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</si>
  <si>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</si>
  <si>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</si>
  <si>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</si>
  <si>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</si>
  <si>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</si>
  <si>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</si>
  <si>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</si>
  <si>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</si>
  <si>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</si>
  <si>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</si>
  <si>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</si>
  <si>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</si>
  <si>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</si>
  <si>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</si>
  <si>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</si>
  <si>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</si>
  <si>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</si>
  <si>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</si>
  <si>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</si>
  <si>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</si>
  <si>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</si>
  <si>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</si>
  <si>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</si>
  <si>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</si>
  <si>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</si>
  <si>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</si>
  <si>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</si>
  <si>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</si>
  <si>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</si>
  <si>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</si>
  <si>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</si>
  <si>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</si>
  <si>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</si>
  <si>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</si>
  <si>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</si>
  <si>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</si>
  <si>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</si>
  <si>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</si>
  <si>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</si>
  <si>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</si>
  <si>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</si>
  <si>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</si>
  <si>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</si>
  <si>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</si>
  <si>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</si>
  <si>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</si>
  <si>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</si>
  <si>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</si>
  <si>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</si>
  <si>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</si>
  <si>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</si>
  <si>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</si>
  <si>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</si>
  <si>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</si>
  <si>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</si>
  <si>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</si>
  <si>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</si>
  <si>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</si>
  <si>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</si>
  <si>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</si>
  <si>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</si>
  <si>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</si>
  <si>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</si>
  <si>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</si>
  <si>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</si>
  <si>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</si>
  <si>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</si>
  <si>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</si>
  <si>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</si>
  <si>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</si>
  <si>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</si>
  <si>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</si>
  <si>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</si>
  <si>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</si>
  <si>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</si>
  <si>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</si>
  <si>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</si>
  <si>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</si>
  <si>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</si>
  <si>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</si>
  <si>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</si>
  <si>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</si>
  <si>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</si>
  <si>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</si>
  <si>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</si>
  <si>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</si>
  <si>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</si>
  <si>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</si>
  <si>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</si>
  <si>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</si>
  <si>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</si>
  <si>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</si>
  <si>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</si>
  <si>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</si>
  <si>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</si>
  <si>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</si>
  <si>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</si>
  <si>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</si>
  <si>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</si>
  <si>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</si>
  <si>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</si>
  <si>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</si>
  <si>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</si>
  <si>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</si>
  <si>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</si>
  <si>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</si>
  <si>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</si>
  <si>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</si>
  <si>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</si>
  <si>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</si>
  <si>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</si>
  <si>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</si>
  <si>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</si>
  <si>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</si>
  <si>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</si>
  <si>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</si>
  <si>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</si>
  <si>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</si>
  <si>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</si>
  <si>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</si>
  <si>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</si>
  <si>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</si>
  <si>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</si>
  <si>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</si>
  <si>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</si>
  <si>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</si>
  <si>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</si>
  <si>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</si>
  <si>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</si>
  <si>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</si>
  <si>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</si>
  <si>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</si>
  <si>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</si>
  <si>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</si>
  <si>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</si>
  <si>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</si>
  <si>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</si>
  <si>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</si>
  <si>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</si>
  <si>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</si>
  <si>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</si>
  <si>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</si>
  <si>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</si>
  <si>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</si>
  <si>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</si>
  <si>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</si>
  <si>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</si>
  <si>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</si>
  <si>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</si>
  <si>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</si>
  <si>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</si>
  <si>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</si>
  <si>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</si>
  <si>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</si>
  <si>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</si>
  <si>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</si>
  <si>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</si>
  <si>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</si>
  <si>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</si>
  <si>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</si>
  <si>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</si>
  <si>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</si>
  <si>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</si>
  <si>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</si>
  <si>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</si>
  <si>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</si>
  <si>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</si>
  <si>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</si>
  <si>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</si>
  <si>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</si>
  <si>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</si>
  <si>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</si>
  <si>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</si>
  <si>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</si>
  <si>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</si>
  <si>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</si>
  <si>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</si>
  <si>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</si>
  <si>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</si>
  <si>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</si>
  <si>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</si>
  <si>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</si>
  <si>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</si>
  <si>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</si>
  <si>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</si>
  <si>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</si>
  <si>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</si>
  <si>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</si>
  <si>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</si>
  <si>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</si>
  <si>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</si>
  <si>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</si>
  <si>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</si>
  <si>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</si>
  <si>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</si>
  <si>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</si>
  <si>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</si>
  <si>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</si>
  <si>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</si>
  <si>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</si>
  <si>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</si>
  <si>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</si>
  <si>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</si>
  <si>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</si>
  <si>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</si>
  <si>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</si>
  <si>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</si>
  <si>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</si>
  <si>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</si>
  <si>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</si>
  <si>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</si>
  <si>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</si>
  <si>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</si>
  <si>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</si>
  <si>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</si>
  <si>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</si>
  <si>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</si>
  <si>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</si>
  <si>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</si>
  <si>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</si>
  <si>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</si>
  <si>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</si>
  <si>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</si>
  <si>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</si>
  <si>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</si>
  <si>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</si>
  <si>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</si>
  <si>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</si>
  <si>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</si>
  <si>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</si>
  <si>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</si>
  <si>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</si>
  <si>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</si>
  <si>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</si>
  <si>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</si>
  <si>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</si>
  <si>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</si>
  <si>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</si>
  <si>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</si>
  <si>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</si>
  <si>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</si>
  <si>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</si>
  <si>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</si>
  <si>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</si>
  <si>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</si>
  <si>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</si>
  <si>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</si>
  <si>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</si>
  <si>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</si>
  <si>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</si>
  <si>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</si>
  <si>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</si>
  <si>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</si>
  <si>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</si>
  <si>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</si>
  <si>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</si>
  <si>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</si>
  <si>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</si>
  <si>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</si>
  <si>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</si>
  <si>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</si>
  <si>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</si>
  <si>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</si>
  <si>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</si>
  <si>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</si>
  <si>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</si>
  <si>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</si>
  <si>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</si>
  <si>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</si>
  <si>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</si>
  <si>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</si>
  <si>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</si>
  <si>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</si>
  <si>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</si>
  <si>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</si>
  <si>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</si>
  <si>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</si>
  <si>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</si>
  <si>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</si>
  <si>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</si>
  <si>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</si>
  <si>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</si>
  <si>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</si>
  <si>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</si>
  <si>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</si>
  <si>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</si>
  <si>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</si>
  <si>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</si>
  <si>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</si>
  <si>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</si>
  <si>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</si>
  <si>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</si>
  <si>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</si>
  <si>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</si>
  <si>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</si>
  <si>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</si>
  <si>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</si>
  <si>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</si>
  <si>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</si>
  <si>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</si>
  <si>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</si>
  <si>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</si>
  <si>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</si>
  <si>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</si>
  <si>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</si>
  <si>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</si>
  <si>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</si>
  <si>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</si>
  <si>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</si>
  <si>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</si>
  <si>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</si>
  <si>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</si>
  <si>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</si>
  <si>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</si>
  <si>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</si>
  <si>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</si>
  <si>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</si>
  <si>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</si>
  <si>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</si>
  <si>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</si>
  <si>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</si>
  <si>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</si>
  <si>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</si>
  <si>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</si>
  <si>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</si>
  <si>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</si>
  <si>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</si>
  <si>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</si>
  <si>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</si>
  <si>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</si>
  <si>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</si>
  <si>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</si>
  <si>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</si>
  <si>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</si>
  <si>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</si>
  <si>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</si>
  <si>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</si>
  <si>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</si>
  <si>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</si>
  <si>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</si>
  <si>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</si>
  <si>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</si>
  <si>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</si>
  <si>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</si>
  <si>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</si>
  <si>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</si>
  <si>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</si>
  <si>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</si>
  <si>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</si>
  <si>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</si>
  <si>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</si>
  <si>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</si>
  <si>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</si>
  <si>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</si>
  <si>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</si>
  <si>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</si>
  <si>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</si>
  <si>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</si>
  <si>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</si>
  <si>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</si>
  <si>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</si>
  <si>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</si>
  <si>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</si>
  <si>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</si>
  <si>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</si>
  <si>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</si>
  <si>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</si>
  <si>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</si>
  <si>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</si>
  <si>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</si>
  <si>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</si>
  <si>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</si>
  <si>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</si>
  <si>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</si>
  <si>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</si>
  <si>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</si>
  <si>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</si>
  <si>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</si>
  <si>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</si>
  <si>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</si>
  <si>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</si>
  <si>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</si>
  <si>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</si>
  <si>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</si>
  <si>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</si>
  <si>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</si>
  <si>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</si>
  <si>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</si>
  <si>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</si>
  <si>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</si>
  <si>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</si>
  <si>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</si>
  <si>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</si>
  <si>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</si>
  <si>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</si>
  <si>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</si>
  <si>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</si>
  <si>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</si>
  <si>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</si>
  <si>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</si>
  <si>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</si>
  <si>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</si>
  <si>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</si>
  <si>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</si>
  <si>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</si>
  <si>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</si>
  <si>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</si>
  <si>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</si>
  <si>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</si>
  <si>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</si>
  <si>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</si>
  <si>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</si>
  <si>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</si>
  <si>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</si>
  <si>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</si>
  <si>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</si>
  <si>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</si>
  <si>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</si>
  <si>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</si>
  <si>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</si>
  <si>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</si>
  <si>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</si>
  <si>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</si>
  <si>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</si>
  <si>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</si>
  <si>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</si>
  <si>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</si>
  <si>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</si>
  <si>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</si>
  <si>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</si>
  <si>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</si>
  <si>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</si>
  <si>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</si>
  <si>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</si>
  <si>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</si>
  <si>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</si>
  <si>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</si>
  <si>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</si>
  <si>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</si>
  <si>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</si>
  <si>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</si>
  <si>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</si>
  <si>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</si>
  <si>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</si>
  <si>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</si>
  <si>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</si>
  <si>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</si>
  <si>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</si>
  <si>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</si>
  <si>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</si>
  <si>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</si>
  <si>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</si>
  <si>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</si>
  <si>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</si>
  <si>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</si>
  <si>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</si>
  <si>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</si>
  <si>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</si>
  <si>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</si>
  <si>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</si>
  <si>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</si>
  <si>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</si>
  <si>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</si>
  <si>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</si>
  <si>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</si>
  <si>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</si>
  <si>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</si>
  <si>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</si>
  <si>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</si>
  <si>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</si>
  <si>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</si>
  <si>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</si>
  <si>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</si>
  <si>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</si>
  <si>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</si>
  <si>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</si>
  <si>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</si>
  <si>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</si>
  <si>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</si>
  <si>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</si>
  <si>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</si>
  <si>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</si>
  <si>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</si>
  <si>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</si>
  <si>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</si>
  <si>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</si>
  <si>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</si>
  <si>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</si>
  <si>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</si>
  <si>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</si>
  <si>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</si>
  <si>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</si>
  <si>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</si>
  <si>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</si>
  <si>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</si>
  <si>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</si>
  <si>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</si>
  <si>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</si>
  <si>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</si>
  <si>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</si>
  <si>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</si>
  <si>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</si>
  <si>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</si>
  <si>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</si>
  <si>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</si>
  <si>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</si>
  <si>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</si>
  <si>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</si>
  <si>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</si>
  <si>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</si>
  <si>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</si>
  <si>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</si>
  <si>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</si>
  <si>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</si>
  <si>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</si>
  <si>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</si>
  <si>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</si>
  <si>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</si>
  <si>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</si>
  <si>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</si>
  <si>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</si>
  <si>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</si>
  <si>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</si>
  <si>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</si>
  <si>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</si>
  <si>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</si>
  <si>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</si>
  <si>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</si>
  <si>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</si>
  <si>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</si>
  <si>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</si>
  <si>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</si>
  <si>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</si>
  <si>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</si>
  <si>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</si>
  <si>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</si>
  <si>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</si>
  <si>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</si>
  <si>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</si>
  <si>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</si>
  <si>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</si>
  <si>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</si>
  <si>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</si>
  <si>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</si>
  <si>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</si>
  <si>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</si>
  <si>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</si>
  <si>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</si>
  <si>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</si>
  <si>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</si>
  <si>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</si>
  <si>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</si>
  <si>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</si>
  <si>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</si>
  <si>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</si>
  <si>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</si>
  <si>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</si>
  <si>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</si>
  <si>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</si>
  <si>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</si>
  <si>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</si>
  <si>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</si>
  <si>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</si>
  <si>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</si>
  <si>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</si>
  <si>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</si>
  <si>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</si>
  <si>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</si>
  <si>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</si>
  <si>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</si>
  <si>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</si>
  <si>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</si>
  <si>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</si>
  <si>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</si>
  <si>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</si>
  <si>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</si>
  <si>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</si>
  <si>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</si>
  <si>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</si>
  <si>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</si>
  <si>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</si>
  <si>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</si>
  <si>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</si>
  <si>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</si>
  <si>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</si>
  <si>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</si>
  <si>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</si>
  <si>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</si>
  <si>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</si>
  <si>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</si>
  <si>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</si>
  <si>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</si>
  <si>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</si>
  <si>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</si>
  <si>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</si>
  <si>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</si>
  <si>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</si>
  <si>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</si>
  <si>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</si>
  <si>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</si>
  <si>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</si>
  <si>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</si>
  <si>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</si>
  <si>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</si>
  <si>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</si>
  <si>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</si>
  <si>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</si>
  <si>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</si>
  <si>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</si>
  <si>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</si>
  <si>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</si>
  <si>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</si>
  <si>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</si>
  <si>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</si>
  <si>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</si>
  <si>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</si>
  <si>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</si>
  <si>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</si>
  <si>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</si>
  <si>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</si>
  <si>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</si>
  <si>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</si>
  <si>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</si>
  <si>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</si>
  <si>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</si>
  <si>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</si>
  <si>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</si>
  <si>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</si>
  <si>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</si>
  <si>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</si>
  <si>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</si>
  <si>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</si>
  <si>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</si>
  <si>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</si>
  <si>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</si>
  <si>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</si>
  <si>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</si>
  <si>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</si>
  <si>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</si>
  <si>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</si>
  <si>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</si>
  <si>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</si>
  <si>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</si>
  <si>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</si>
  <si>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</si>
  <si>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</si>
  <si>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</si>
  <si>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</si>
  <si>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</si>
  <si>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</si>
  <si>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</si>
  <si>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</si>
  <si>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</si>
  <si>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</si>
  <si>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</si>
  <si>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</si>
  <si>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</si>
  <si>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</si>
  <si>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</si>
  <si>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</si>
  <si>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</si>
  <si>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</si>
  <si>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</si>
  <si>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</si>
  <si>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</si>
  <si>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</si>
  <si>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</si>
  <si>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</si>
  <si>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</si>
  <si>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</si>
  <si>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</si>
  <si>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</si>
  <si>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</si>
  <si>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</si>
  <si>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</si>
  <si>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</si>
  <si>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</si>
  <si>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</si>
  <si>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</si>
  <si>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</si>
  <si>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</si>
  <si>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</si>
  <si>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</si>
  <si>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</si>
  <si>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</si>
  <si>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</si>
  <si>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</si>
  <si>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</si>
  <si>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</si>
  <si>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</si>
  <si>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</si>
  <si>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</si>
  <si>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</si>
  <si>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</si>
  <si>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</si>
  <si>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</si>
  <si>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</si>
  <si>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</si>
  <si>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</si>
  <si>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</si>
  <si>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</si>
  <si>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</si>
  <si>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</si>
  <si>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</si>
  <si>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</si>
  <si>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</si>
  <si>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</si>
  <si>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</si>
  <si>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</si>
  <si>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</si>
  <si>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</si>
  <si>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</si>
  <si>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</si>
  <si>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</si>
  <si>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</si>
  <si>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</si>
  <si>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</si>
  <si>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</si>
  <si>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</si>
  <si>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</si>
  <si>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</si>
  <si>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</si>
  <si>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</si>
  <si>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</si>
  <si>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</si>
  <si>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</si>
  <si>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</si>
  <si>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</si>
  <si>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</si>
  <si>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</si>
  <si>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</si>
  <si>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</si>
  <si>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</si>
  <si>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</si>
  <si>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</si>
  <si>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</si>
  <si>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</si>
  <si>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</si>
  <si>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</si>
  <si>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</si>
  <si>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</si>
  <si>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</si>
  <si>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</si>
  <si>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</si>
  <si>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</si>
  <si>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</si>
  <si>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</si>
  <si>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</si>
  <si>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</si>
  <si>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</si>
  <si>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</si>
  <si>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</si>
  <si>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</si>
  <si>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</si>
  <si>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</si>
  <si>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</si>
  <si>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</si>
  <si>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</si>
  <si>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</si>
  <si>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</si>
  <si>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</si>
  <si>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</si>
  <si>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</si>
  <si>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</si>
  <si>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</si>
  <si>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</si>
  <si>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</si>
  <si>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</si>
  <si>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</si>
  <si>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</si>
  <si>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</si>
  <si>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</si>
  <si>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</si>
  <si>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</si>
  <si>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</si>
  <si>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</si>
  <si>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</si>
  <si>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</si>
  <si>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</si>
  <si>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</si>
  <si>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</si>
  <si>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</si>
  <si>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</si>
  <si>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</si>
  <si>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</si>
  <si>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</si>
  <si>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</si>
  <si>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</si>
  <si>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</si>
  <si>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</si>
  <si>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</si>
  <si>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</si>
  <si>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</si>
  <si>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</si>
  <si>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</si>
  <si>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</si>
  <si>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</si>
  <si>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</si>
  <si>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</si>
  <si>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</si>
  <si>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</si>
  <si>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</si>
  <si>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</si>
  <si>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</si>
  <si>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</si>
  <si>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</si>
  <si>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</si>
  <si>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</si>
  <si>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</si>
  <si>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</si>
  <si>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</si>
  <si>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</si>
  <si>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</si>
  <si>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</si>
  <si>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</si>
  <si>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</si>
  <si>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</si>
  <si>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</si>
  <si>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</si>
  <si>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</si>
  <si>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</si>
  <si>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</si>
  <si>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</si>
  <si>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</si>
  <si>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</si>
  <si>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</si>
  <si>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</si>
  <si>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</si>
  <si>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</si>
  <si>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</si>
  <si>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</si>
  <si>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</si>
  <si>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</si>
  <si>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</si>
  <si>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</si>
  <si>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</si>
  <si>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</si>
  <si>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</si>
  <si>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</si>
  <si>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</si>
  <si>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</si>
  <si>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</si>
  <si>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</si>
  <si>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</si>
  <si>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</si>
  <si>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</si>
  <si>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</si>
  <si>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</si>
  <si>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</si>
  <si>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</si>
  <si>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</si>
  <si>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</si>
  <si>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</si>
  <si>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</si>
  <si>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</si>
  <si>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</si>
  <si>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</si>
  <si>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</si>
  <si>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</si>
  <si>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</si>
  <si>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</si>
  <si>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</si>
  <si>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</si>
  <si>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</si>
  <si>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</si>
  <si>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</si>
  <si>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</si>
  <si>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</si>
  <si>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</si>
  <si>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</si>
  <si>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</si>
  <si>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</si>
  <si>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</si>
  <si>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</si>
  <si>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</si>
  <si>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</si>
  <si>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</si>
  <si>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</si>
  <si>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</si>
  <si>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</si>
  <si>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</si>
  <si>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</si>
  <si>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</si>
  <si>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</si>
  <si>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</si>
  <si>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</si>
  <si>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</si>
  <si>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</si>
  <si>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</si>
  <si>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</si>
  <si>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</si>
  <si>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</si>
  <si>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</si>
  <si>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</si>
  <si>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</si>
  <si>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</si>
  <si>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</si>
  <si>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</si>
  <si>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</si>
  <si>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</si>
  <si>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</si>
  <si>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</si>
  <si>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</si>
  <si>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</si>
  <si>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</si>
  <si>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</si>
  <si>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</si>
  <si>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</si>
  <si>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</si>
  <si>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</si>
  <si>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</si>
  <si>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</si>
  <si>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</si>
  <si>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</si>
  <si>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</si>
  <si>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</si>
  <si>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</si>
  <si>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</si>
  <si>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</si>
  <si>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</si>
  <si>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</si>
  <si>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</si>
  <si>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</si>
  <si>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</si>
  <si>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</si>
  <si>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</si>
  <si>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</si>
  <si>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</si>
  <si>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</si>
  <si>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</si>
  <si>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</si>
  <si>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</si>
  <si>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</si>
  <si>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</si>
  <si>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</si>
  <si>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</si>
  <si>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</si>
  <si>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</si>
  <si>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</si>
  <si>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</si>
  <si>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</si>
  <si>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</si>
  <si>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</si>
  <si>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</si>
  <si>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</si>
  <si>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</si>
  <si>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</si>
  <si>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</si>
  <si>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</si>
  <si>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</si>
  <si>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</si>
  <si>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</si>
  <si>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</si>
  <si>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</si>
  <si>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</si>
  <si>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</si>
  <si>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</si>
  <si>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</si>
  <si>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</si>
  <si>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</si>
  <si>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</si>
  <si>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</si>
  <si>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</si>
  <si>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</si>
  <si>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</si>
  <si>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</si>
  <si>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</si>
  <si>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</si>
  <si>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</si>
  <si>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</si>
  <si>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</si>
  <si>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</si>
  <si>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</si>
  <si>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</si>
  <si>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</si>
  <si>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</si>
  <si>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</si>
  <si>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</si>
  <si>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</si>
  <si>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</si>
  <si>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</si>
  <si>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</si>
  <si>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</si>
  <si>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</si>
  <si>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</si>
  <si>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</si>
  <si>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</si>
  <si>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</si>
  <si>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</si>
  <si>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</si>
  <si>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</si>
  <si>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</si>
  <si>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</si>
  <si>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</si>
  <si>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</si>
  <si>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</si>
  <si>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</si>
  <si>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</si>
  <si>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</si>
  <si>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</si>
  <si>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</si>
  <si>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</si>
  <si>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</si>
  <si>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</si>
  <si>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</si>
  <si>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</si>
  <si>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</si>
  <si>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</si>
  <si>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</si>
  <si>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</si>
  <si>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</si>
  <si>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</si>
  <si>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</si>
  <si>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</si>
  <si>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</si>
  <si>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</si>
  <si>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</si>
  <si>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</si>
  <si>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</si>
  <si>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</si>
  <si>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</si>
  <si>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</si>
  <si>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</si>
  <si>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</si>
  <si>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</si>
  <si>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</si>
  <si>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</si>
  <si>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</si>
  <si>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</si>
  <si>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</si>
  <si>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</si>
  <si>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</si>
  <si>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</si>
  <si>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</si>
  <si>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</si>
  <si>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</si>
  <si>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</si>
  <si>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</si>
  <si>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</si>
  <si>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</si>
  <si>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</si>
  <si>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</si>
  <si>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</si>
  <si>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</si>
  <si>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</si>
  <si>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</si>
  <si>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</si>
  <si>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</si>
  <si>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</si>
  <si>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</si>
  <si>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</si>
  <si>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</si>
  <si>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</si>
  <si>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</si>
  <si>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</si>
  <si>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</si>
  <si>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</si>
  <si>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</si>
  <si>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</si>
  <si>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</si>
  <si>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</si>
  <si>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</si>
  <si>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</si>
  <si>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</si>
  <si>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</si>
  <si>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</si>
  <si>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</si>
  <si>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</si>
  <si>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</si>
  <si>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</si>
  <si>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</si>
  <si>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</si>
  <si>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</si>
  <si>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</si>
  <si>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</si>
  <si>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</si>
  <si>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</si>
  <si>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</si>
  <si>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</si>
  <si>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</si>
  <si>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</si>
  <si>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</si>
  <si>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</si>
  <si>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</si>
  <si>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</si>
  <si>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</si>
  <si>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</si>
  <si>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</si>
  <si>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</si>
  <si>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</si>
  <si>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</si>
  <si>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</si>
  <si>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</si>
  <si>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</si>
  <si>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</si>
  <si>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</si>
  <si>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</si>
  <si>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</si>
  <si>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</si>
  <si>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</si>
  <si>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</si>
  <si>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</si>
  <si>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</si>
  <si>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</si>
  <si>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</si>
  <si>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</si>
  <si>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</si>
  <si>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</si>
  <si>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</si>
  <si>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</si>
  <si>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</si>
  <si>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</si>
  <si>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</si>
  <si>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</si>
  <si>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</si>
  <si>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</si>
  <si>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</si>
  <si>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</si>
  <si>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</si>
  <si>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</si>
  <si>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</si>
  <si>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</si>
  <si>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</si>
  <si>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</si>
  <si>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</si>
  <si>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</si>
  <si>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</si>
  <si>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</si>
  <si>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</si>
  <si>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</si>
  <si>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</si>
  <si>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</si>
  <si>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</si>
  <si>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</si>
  <si>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</si>
  <si>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</si>
  <si>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</si>
  <si>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</si>
  <si>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</si>
  <si>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</si>
  <si>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</si>
  <si>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</si>
  <si>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</si>
  <si>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</si>
  <si>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</si>
  <si>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</si>
  <si>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</si>
  <si>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</si>
  <si>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</si>
  <si>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</si>
  <si>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</si>
  <si>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</si>
  <si>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</si>
  <si>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</si>
  <si>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</si>
  <si>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</si>
  <si>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</si>
  <si>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</si>
  <si>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</si>
  <si>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</si>
  <si>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</si>
  <si>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</si>
  <si>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</si>
  <si>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</si>
  <si>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</si>
  <si>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</si>
  <si>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</si>
  <si>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</si>
  <si>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</si>
  <si>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</si>
  <si>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</si>
  <si>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</si>
  <si>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</si>
  <si>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</si>
  <si>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</si>
  <si>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</si>
  <si>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</si>
  <si>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</si>
  <si>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</si>
  <si>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</si>
  <si>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</si>
  <si>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</si>
  <si>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</si>
  <si>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</si>
  <si>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</si>
  <si>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</si>
  <si>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</si>
  <si>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</si>
  <si>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</si>
  <si>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</si>
  <si>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</si>
  <si>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</si>
  <si>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</si>
  <si>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</si>
  <si>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</si>
  <si>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</si>
  <si>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</si>
  <si>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</si>
  <si>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</si>
  <si>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</si>
  <si>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</si>
  <si>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</si>
  <si>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</si>
  <si>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</si>
  <si>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</si>
  <si>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</si>
  <si>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</si>
  <si>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</si>
  <si>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</si>
  <si>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</si>
  <si>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</si>
  <si>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</si>
  <si>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</si>
  <si>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</si>
  <si>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</si>
  <si>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</si>
  <si>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</si>
  <si>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</si>
  <si>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</si>
  <si>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</si>
  <si>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</si>
  <si>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</si>
  <si>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</si>
  <si>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</si>
  <si>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</si>
  <si>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</si>
  <si>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</si>
  <si>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</si>
  <si>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</si>
  <si>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</si>
  <si>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</si>
  <si>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</si>
  <si>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</si>
  <si>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</si>
  <si>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</si>
  <si>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</si>
  <si>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</si>
  <si>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</si>
  <si>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</si>
  <si>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</si>
  <si>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</si>
  <si>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</si>
  <si>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</si>
  <si>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</si>
  <si>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</si>
  <si>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</si>
  <si>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</si>
  <si>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</si>
  <si>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</si>
  <si>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</si>
  <si>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</si>
  <si>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</si>
  <si>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</si>
  <si>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</si>
  <si>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</si>
  <si>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</si>
  <si>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</si>
  <si>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</si>
  <si>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</si>
  <si>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</si>
  <si>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</si>
  <si>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</si>
  <si>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</si>
  <si>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</si>
  <si>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</si>
  <si>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</si>
  <si>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</si>
  <si>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</si>
  <si>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</si>
  <si>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</si>
  <si>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</si>
  <si>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</si>
  <si>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</si>
  <si>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</si>
  <si>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</si>
  <si>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</si>
  <si>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</si>
  <si>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</si>
  <si>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</si>
  <si>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</si>
  <si>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</si>
  <si>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</si>
  <si>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</si>
  <si>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</si>
  <si>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</si>
  <si>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</si>
  <si>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</si>
  <si>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</si>
  <si>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</si>
  <si>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</si>
  <si>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</si>
  <si>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</si>
  <si>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</si>
  <si>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</si>
  <si>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</si>
  <si>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</si>
  <si>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</si>
  <si>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</si>
  <si>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</si>
  <si>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</si>
  <si>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</si>
  <si>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</si>
  <si>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</si>
  <si>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</si>
  <si>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</si>
  <si>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</si>
  <si>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</si>
  <si>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</si>
  <si>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</si>
  <si>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</si>
  <si>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</si>
  <si>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</si>
  <si>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</si>
  <si>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</si>
  <si>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</si>
  <si>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</si>
  <si>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</si>
  <si>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</si>
  <si>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</si>
  <si>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</si>
  <si>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</si>
  <si>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</si>
  <si>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</si>
  <si>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</si>
  <si>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</si>
  <si>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</si>
  <si>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</si>
  <si>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</si>
  <si>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</si>
  <si>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</si>
  <si>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</si>
  <si>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</si>
  <si>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</si>
  <si>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</si>
  <si>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</si>
  <si>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</si>
  <si>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</si>
  <si>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</si>
  <si>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</si>
  <si>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</si>
  <si>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</si>
  <si>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</si>
  <si>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</si>
  <si>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</si>
  <si>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</si>
  <si>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</si>
  <si>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</si>
  <si>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</si>
  <si>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</si>
  <si>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</si>
  <si>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</si>
  <si>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</si>
  <si>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</si>
  <si>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</si>
  <si>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</si>
  <si>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</si>
  <si>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</si>
  <si>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</si>
  <si>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</si>
  <si>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</si>
  <si>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</si>
  <si>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</si>
  <si>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</si>
  <si>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</si>
  <si>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</si>
  <si>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</si>
  <si>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</si>
  <si>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</si>
  <si>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</si>
  <si>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</si>
  <si>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</si>
  <si>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</si>
  <si>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</si>
  <si>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</si>
  <si>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</si>
  <si>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</si>
  <si>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</si>
  <si>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</si>
  <si>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</si>
  <si>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</si>
  <si>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</si>
  <si>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</si>
  <si>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</si>
  <si>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</si>
  <si>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</si>
  <si>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</si>
  <si>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</si>
  <si>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</si>
  <si>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</si>
  <si>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</si>
  <si>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</si>
  <si>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</si>
  <si>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</si>
  <si>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</si>
  <si>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</si>
  <si>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</si>
  <si>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</si>
  <si>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</si>
  <si>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</si>
  <si>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</si>
  <si>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</si>
  <si>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</si>
  <si>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</si>
  <si>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</si>
  <si>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</si>
  <si>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</si>
  <si>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</si>
  <si>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</si>
  <si>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</si>
  <si>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</si>
  <si>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</si>
  <si>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</si>
  <si>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</si>
  <si>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</si>
  <si>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</si>
  <si>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</si>
  <si>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</si>
  <si>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</si>
  <si>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</si>
  <si>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</si>
  <si>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</si>
  <si>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</si>
  <si>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</si>
  <si>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</si>
  <si>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</si>
  <si>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</si>
  <si>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</si>
  <si>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</si>
  <si>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</si>
  <si>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</si>
  <si>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</si>
  <si>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</si>
  <si>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</si>
  <si>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</si>
  <si>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</si>
  <si>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</si>
  <si>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</si>
  <si>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</si>
  <si>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</si>
  <si>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</si>
  <si>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</si>
  <si>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</si>
  <si>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</si>
  <si>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</si>
  <si>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</si>
  <si>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</si>
  <si>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</si>
  <si>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</si>
  <si>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</si>
  <si>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</si>
  <si>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</si>
  <si>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</si>
  <si>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</si>
  <si>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</si>
  <si>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</si>
  <si>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</si>
  <si>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</si>
  <si>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</si>
  <si>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</si>
  <si>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</si>
  <si>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</si>
  <si>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</si>
  <si>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</si>
  <si>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</si>
  <si>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</si>
  <si>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</si>
  <si>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</si>
  <si>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</si>
  <si>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</si>
  <si>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</si>
  <si>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</si>
  <si>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</si>
  <si>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</si>
  <si>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</si>
  <si>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</si>
  <si>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</si>
  <si>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</si>
  <si>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</si>
  <si>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</si>
  <si>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</si>
  <si>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</si>
  <si>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</si>
  <si>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</si>
  <si>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</si>
  <si>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</si>
  <si>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</si>
  <si>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</si>
  <si>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</si>
  <si>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</si>
  <si>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</si>
  <si>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</si>
  <si>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</si>
  <si>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</si>
  <si>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</si>
  <si>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</si>
  <si>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</si>
  <si>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</si>
  <si>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</si>
  <si>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</si>
  <si>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</si>
  <si>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</si>
  <si>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</si>
  <si>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</si>
  <si>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</si>
  <si>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</si>
  <si>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</si>
  <si>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</si>
  <si>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</si>
  <si>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</si>
  <si>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</si>
  <si>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</si>
  <si>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</si>
  <si>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</si>
  <si>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</si>
  <si>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</si>
  <si>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</si>
  <si>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</si>
  <si>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</si>
  <si>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</si>
  <si>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</si>
  <si>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</si>
  <si>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</si>
  <si>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</si>
  <si>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</si>
  <si>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</si>
  <si>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</si>
  <si>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</si>
  <si>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</si>
  <si>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</si>
  <si>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</si>
  <si>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</si>
  <si>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</si>
  <si>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</si>
  <si>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</si>
  <si>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</si>
  <si>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</si>
  <si>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</si>
  <si>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</si>
  <si>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</si>
  <si>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</si>
  <si>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</si>
  <si>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</si>
  <si>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</si>
  <si>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</si>
  <si>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</si>
  <si>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</si>
  <si>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</si>
  <si>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</si>
  <si>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</si>
  <si>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</si>
  <si>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</si>
  <si>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</si>
  <si>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</si>
  <si>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</si>
  <si>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</si>
  <si>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</si>
  <si>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</si>
  <si>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</si>
  <si>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</si>
  <si>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</si>
  <si>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</si>
  <si>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</si>
  <si>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</si>
  <si>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</si>
  <si>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</si>
  <si>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</si>
  <si>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</si>
  <si>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</si>
  <si>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</si>
  <si>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</si>
  <si>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</si>
  <si>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</si>
  <si>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</si>
  <si>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</si>
  <si>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</si>
  <si>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</si>
  <si>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</si>
  <si>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</si>
  <si>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</si>
  <si>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</si>
  <si>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</si>
  <si>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</si>
  <si>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</si>
  <si>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</si>
  <si>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</si>
  <si>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</si>
  <si>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</si>
  <si>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</si>
  <si>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</si>
  <si>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</si>
  <si>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</si>
  <si>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</si>
  <si>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</si>
  <si>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</si>
  <si>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</si>
  <si>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</si>
  <si>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</si>
  <si>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</si>
  <si>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</si>
  <si>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</si>
  <si>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</si>
  <si>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</si>
  <si>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</si>
  <si>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</si>
  <si>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</si>
  <si>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</si>
  <si>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</si>
  <si>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</si>
  <si>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</si>
  <si>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</si>
  <si>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</si>
  <si>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</si>
  <si>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</si>
  <si>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</si>
  <si>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</si>
  <si>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</si>
  <si>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</si>
  <si>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</si>
  <si>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</si>
  <si>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</si>
  <si>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</si>
  <si>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</si>
  <si>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</si>
  <si>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</si>
  <si>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</si>
  <si>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</si>
  <si>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</si>
  <si>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</si>
  <si>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</si>
  <si>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</si>
  <si>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</si>
  <si>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</si>
  <si>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</si>
  <si>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</si>
  <si>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</si>
  <si>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</si>
  <si>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</si>
  <si>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</si>
  <si>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</si>
  <si>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</si>
  <si>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</si>
  <si>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</si>
  <si>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</si>
  <si>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</si>
  <si>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</si>
  <si>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</si>
  <si>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</si>
  <si>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</si>
  <si>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</si>
  <si>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</si>
  <si>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</si>
  <si>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</si>
  <si>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</si>
  <si>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</si>
  <si>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</si>
  <si>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</si>
  <si>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</si>
  <si>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</si>
  <si>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</si>
  <si>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</si>
  <si>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</si>
  <si>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</si>
  <si>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</si>
  <si>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</si>
  <si>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</si>
  <si>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</si>
  <si>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</si>
  <si>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</si>
  <si>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</si>
  <si>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</si>
  <si>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</si>
  <si>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</si>
  <si>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</si>
  <si>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</si>
  <si>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</si>
  <si>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</si>
  <si>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</si>
  <si>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</si>
  <si>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</si>
  <si>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</si>
  <si>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</si>
  <si>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</si>
  <si>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</si>
  <si>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</si>
  <si>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</si>
  <si>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</si>
  <si>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</si>
  <si>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</si>
  <si>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</si>
  <si>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</si>
  <si>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</si>
  <si>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</si>
  <si>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</si>
  <si>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</si>
  <si>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</si>
  <si>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</si>
  <si>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</si>
  <si>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</si>
  <si>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</si>
  <si>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</si>
  <si>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</si>
  <si>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</si>
  <si>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</si>
  <si>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</si>
  <si>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</si>
  <si>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</si>
  <si>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</si>
  <si>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</si>
  <si>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</si>
  <si>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</si>
  <si>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</si>
  <si>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</si>
  <si>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</si>
  <si>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</si>
  <si>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</si>
  <si>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</si>
  <si>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</si>
  <si>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</si>
  <si>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</si>
  <si>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</si>
  <si>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</si>
  <si>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</si>
  <si>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</si>
  <si>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</si>
  <si>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</si>
  <si>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</si>
  <si>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</si>
  <si>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</si>
  <si>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</si>
  <si>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</si>
  <si>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</si>
  <si>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</si>
  <si>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</si>
  <si>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</si>
  <si>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</si>
  <si>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</si>
  <si>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</si>
  <si>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</si>
  <si>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</si>
  <si>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</si>
  <si>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</si>
  <si>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</si>
  <si>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</si>
  <si>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</si>
  <si>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</si>
  <si>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</si>
  <si>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</si>
  <si>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</si>
  <si>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</si>
  <si>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</si>
  <si>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</si>
  <si>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</si>
  <si>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</si>
  <si>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</si>
  <si>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</si>
  <si>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</si>
  <si>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</si>
  <si>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</si>
  <si>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</si>
  <si>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</si>
  <si>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</si>
  <si>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</si>
  <si>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</si>
  <si>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</si>
  <si>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</si>
  <si>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</si>
  <si>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</si>
  <si>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</si>
  <si>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</si>
  <si>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</si>
  <si>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</si>
  <si>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</si>
  <si>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</si>
  <si>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</si>
  <si>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</si>
  <si>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</si>
  <si>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</si>
  <si>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</si>
  <si>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</si>
  <si>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</si>
  <si>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</si>
  <si>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</si>
  <si>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</si>
  <si>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</si>
  <si>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</si>
  <si>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</si>
  <si>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</si>
  <si>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</si>
  <si>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</si>
  <si>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</si>
  <si>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</si>
  <si>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</si>
  <si>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</si>
  <si>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</si>
  <si>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</si>
  <si>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</si>
  <si>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</si>
  <si>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</si>
  <si>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</si>
  <si>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</si>
  <si>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</si>
  <si>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</si>
  <si>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</si>
  <si>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</si>
  <si>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</si>
  <si>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</si>
  <si>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</si>
  <si>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</si>
  <si>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</si>
  <si>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</si>
  <si>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</si>
  <si>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</si>
  <si>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</si>
  <si>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</si>
  <si>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</si>
  <si>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</si>
  <si>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</si>
  <si>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</si>
  <si>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</si>
  <si>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</si>
  <si>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</si>
  <si>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</si>
  <si>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</si>
  <si>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</si>
  <si>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</si>
  <si>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</si>
  <si>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</si>
  <si>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</si>
  <si>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</si>
  <si>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</si>
  <si>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</si>
  <si>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</si>
  <si>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</si>
  <si>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</si>
  <si>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</si>
  <si>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</si>
  <si>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</si>
  <si>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</si>
  <si>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</si>
  <si>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</si>
  <si>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</si>
  <si>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</si>
  <si>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</si>
  <si>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</si>
  <si>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</si>
  <si>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</si>
  <si>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</si>
  <si>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</si>
  <si>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</si>
  <si>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</si>
  <si>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</si>
  <si>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</si>
  <si>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</si>
  <si>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</si>
  <si>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</si>
  <si>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</si>
  <si>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</si>
  <si>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</si>
  <si>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</si>
  <si>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</si>
  <si>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</si>
  <si>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</si>
  <si>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</si>
  <si>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</si>
  <si>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</si>
  <si>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</si>
  <si>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</si>
  <si>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</si>
  <si>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</si>
  <si>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</si>
  <si>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</si>
  <si>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</si>
  <si>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</si>
  <si>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</si>
  <si>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</si>
  <si>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</si>
  <si>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</si>
  <si>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</si>
  <si>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</si>
  <si>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</si>
  <si>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</si>
  <si>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</si>
  <si>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</si>
  <si>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</si>
  <si>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</si>
  <si>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</si>
  <si>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</si>
  <si>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</si>
  <si>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</si>
  <si>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</si>
  <si>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</si>
  <si>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</si>
  <si>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</si>
  <si>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</si>
  <si>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</si>
  <si>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</si>
  <si>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</si>
  <si>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</si>
  <si>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</si>
  <si>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</si>
  <si>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</si>
  <si>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</si>
  <si>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</si>
  <si>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</si>
  <si>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</si>
  <si>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</si>
  <si>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</si>
  <si>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</si>
  <si>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</si>
  <si>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</si>
  <si>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</si>
  <si>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</si>
  <si>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</si>
  <si>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</si>
  <si>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</si>
  <si>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</si>
  <si>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</si>
  <si>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</si>
  <si>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</si>
  <si>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</si>
  <si>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</si>
  <si>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</si>
  <si>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</si>
  <si>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</si>
  <si>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</si>
  <si>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</si>
  <si>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</si>
  <si>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</si>
  <si>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</si>
  <si>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</si>
  <si>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</si>
  <si>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</si>
  <si>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</si>
  <si>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</si>
  <si>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</si>
  <si>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</si>
  <si>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</si>
  <si>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</si>
  <si>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</si>
  <si>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</si>
  <si>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</si>
  <si>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</si>
  <si>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</si>
  <si>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</si>
  <si>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</si>
  <si>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</si>
  <si>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</si>
  <si>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</si>
  <si>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</si>
  <si>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</si>
  <si>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</si>
  <si>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</si>
  <si>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</si>
  <si>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</si>
  <si>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</si>
  <si>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</si>
  <si>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</si>
  <si>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</si>
  <si>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</si>
  <si>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</si>
  <si>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</si>
  <si>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</si>
  <si>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</si>
  <si>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</si>
  <si>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</si>
  <si>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</si>
  <si>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</si>
  <si>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</si>
  <si>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</si>
  <si>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</si>
  <si>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</si>
  <si>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</si>
  <si>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</si>
  <si>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</si>
  <si>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</si>
  <si>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</si>
  <si>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</si>
  <si>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</si>
  <si>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</si>
  <si>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</si>
  <si>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</si>
  <si>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</si>
  <si>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</si>
  <si>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</si>
  <si>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</si>
  <si>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</si>
  <si>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</si>
  <si>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</si>
  <si>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</si>
  <si>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</si>
  <si>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</si>
  <si>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</si>
  <si>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</si>
  <si>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</si>
  <si>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</si>
  <si>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</si>
  <si>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</si>
  <si>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</si>
  <si>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</si>
  <si>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</si>
  <si>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</si>
  <si>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</si>
  <si>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</si>
  <si>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</si>
  <si>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</si>
  <si>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</si>
  <si>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</si>
  <si>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</si>
  <si>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</si>
  <si>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</si>
  <si>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</si>
  <si>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</si>
  <si>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</si>
  <si>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</si>
  <si>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</si>
  <si>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</si>
  <si>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</si>
  <si>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</si>
  <si>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</si>
  <si>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</si>
  <si>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</si>
  <si>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</si>
  <si>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</si>
  <si>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</si>
  <si>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</si>
  <si>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</si>
  <si>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</si>
  <si>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</si>
  <si>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</si>
  <si>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</si>
  <si>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</si>
  <si>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</si>
  <si>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</si>
  <si>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</si>
  <si>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</si>
  <si>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</si>
  <si>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</si>
  <si>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</si>
  <si>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</si>
  <si>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</si>
  <si>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</si>
  <si>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</si>
  <si>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</si>
  <si>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</si>
  <si>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</si>
  <si>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</si>
  <si>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</si>
  <si>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</si>
  <si>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</si>
  <si>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</si>
  <si>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</si>
  <si>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</si>
  <si>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</si>
  <si>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</si>
  <si>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</si>
  <si>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</si>
  <si>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</si>
  <si>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</si>
  <si>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</si>
  <si>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</si>
  <si>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</si>
  <si>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</si>
  <si>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</si>
  <si>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</si>
  <si>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</si>
  <si>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</si>
  <si>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</si>
  <si>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</si>
  <si>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</si>
  <si>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</si>
  <si>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</si>
  <si>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</si>
  <si>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</si>
  <si>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</si>
  <si>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</si>
  <si>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</si>
  <si>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</si>
  <si>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</si>
  <si>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</si>
  <si>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</si>
  <si>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</si>
  <si>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</si>
  <si>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</si>
  <si>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</si>
  <si>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</si>
  <si>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</si>
  <si>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</si>
  <si>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</si>
  <si>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</si>
  <si>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</si>
  <si>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</si>
  <si>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</si>
  <si>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</si>
  <si>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</si>
  <si>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</si>
  <si>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</si>
  <si>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</si>
  <si>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</si>
  <si>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</si>
  <si>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</si>
  <si>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</si>
  <si>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</si>
  <si>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</si>
  <si>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</si>
  <si>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</si>
  <si>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</si>
  <si>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</si>
  <si>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</si>
  <si>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</si>
  <si>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</si>
  <si>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</si>
  <si>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</si>
  <si>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</si>
  <si>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</si>
  <si>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</si>
  <si>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</si>
  <si>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</si>
  <si>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</si>
  <si>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</si>
  <si>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</si>
  <si>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</si>
  <si>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</si>
  <si>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</si>
  <si>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</si>
  <si>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</si>
  <si>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</si>
  <si>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</si>
  <si>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</si>
  <si>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</si>
  <si>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</si>
  <si>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</si>
  <si>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</si>
  <si>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</si>
  <si>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</si>
  <si>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</si>
  <si>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</si>
  <si>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</si>
  <si>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</si>
  <si>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</si>
  <si>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</si>
  <si>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</si>
  <si>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</si>
  <si>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</si>
  <si>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</si>
  <si>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</si>
  <si>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</si>
  <si>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</si>
  <si>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</si>
  <si>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</si>
  <si>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</si>
  <si>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</si>
  <si>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</si>
  <si>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</si>
  <si>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</si>
  <si>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</si>
  <si>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</si>
  <si>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</si>
  <si>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</si>
  <si>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</si>
  <si>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</si>
  <si>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</si>
  <si>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</si>
  <si>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</si>
  <si>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</si>
  <si>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</si>
  <si>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</si>
  <si>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</si>
  <si>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</si>
  <si>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</si>
  <si>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</si>
  <si>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</si>
  <si>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</si>
  <si>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</si>
  <si>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</si>
  <si>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</si>
  <si>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</si>
  <si>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</si>
  <si>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</si>
  <si>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</si>
  <si>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</si>
  <si>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</si>
  <si>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</si>
  <si>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</si>
  <si>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</si>
  <si>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</si>
  <si>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</si>
  <si>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</si>
  <si>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</si>
  <si>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</si>
  <si>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</si>
  <si>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</si>
  <si>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</si>
  <si>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</si>
  <si>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</si>
  <si>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</si>
  <si>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</si>
  <si>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</si>
  <si>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</si>
  <si>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</si>
  <si>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</si>
  <si>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</si>
  <si>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</si>
  <si>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</si>
  <si>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</si>
  <si>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</si>
  <si>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</si>
  <si>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</si>
  <si>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</si>
  <si>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</si>
  <si>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</si>
  <si>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</si>
  <si>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</si>
  <si>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</si>
  <si>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</si>
  <si>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</si>
  <si>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</si>
  <si>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</si>
  <si>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</si>
  <si>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</si>
  <si>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</si>
  <si>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</si>
  <si>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</si>
  <si>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</si>
  <si>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</si>
  <si>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</si>
  <si>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</si>
  <si>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</si>
  <si>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</si>
  <si>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</si>
  <si>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</si>
  <si>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</si>
  <si>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</si>
  <si>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</si>
  <si>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</si>
  <si>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</si>
  <si>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</si>
  <si>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</si>
  <si>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</si>
  <si>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</si>
  <si>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</si>
  <si>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</si>
  <si>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</si>
  <si>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</si>
  <si>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</si>
  <si>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</si>
  <si>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</si>
  <si>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</si>
  <si>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</si>
  <si>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</si>
  <si>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</si>
  <si>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</si>
  <si>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</si>
  <si>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</si>
  <si>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</si>
  <si>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</si>
  <si>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</si>
  <si>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</si>
  <si>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</si>
  <si>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</si>
  <si>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</si>
  <si>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</si>
  <si>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</si>
  <si>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</si>
  <si>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</si>
  <si>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</si>
  <si>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</si>
  <si>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</si>
  <si>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</si>
  <si>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</si>
  <si>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</si>
  <si>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</si>
  <si>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</si>
  <si>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</si>
  <si>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</si>
  <si>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</si>
  <si>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</si>
  <si>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</si>
  <si>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</si>
  <si>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</si>
  <si>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</si>
  <si>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</si>
  <si>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</si>
  <si>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</si>
  <si>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</si>
  <si>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</si>
  <si>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</si>
  <si>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</si>
  <si>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</si>
  <si>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</si>
  <si>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</si>
  <si>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</si>
  <si>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</si>
  <si>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</si>
  <si>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</si>
  <si>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</si>
  <si>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</si>
  <si>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</si>
  <si>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</si>
  <si>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</si>
  <si>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</si>
  <si>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</si>
  <si>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</si>
  <si>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</si>
  <si>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</si>
  <si>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</si>
  <si>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</si>
  <si>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</si>
  <si>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</si>
  <si>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</si>
  <si>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</si>
  <si>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</si>
  <si>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</si>
  <si>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</si>
  <si>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</si>
  <si>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</si>
  <si>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</si>
  <si>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</si>
  <si>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</si>
  <si>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</si>
  <si>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</si>
  <si>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</si>
  <si>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</si>
  <si>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</si>
  <si>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</si>
  <si>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</si>
  <si>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</si>
  <si>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</si>
  <si>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</si>
  <si>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</si>
  <si>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</si>
  <si>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</si>
  <si>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</si>
  <si>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</si>
  <si>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</si>
  <si>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</si>
  <si>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</si>
  <si>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</si>
  <si>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</si>
  <si>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</si>
  <si>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</si>
  <si>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</si>
  <si>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</si>
  <si>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</si>
  <si>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</si>
  <si>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</si>
  <si>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</si>
  <si>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</si>
  <si>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</si>
  <si>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</si>
  <si>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</si>
  <si>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</si>
  <si>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</si>
  <si>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</si>
  <si>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</si>
  <si>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</si>
  <si>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</si>
  <si>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</si>
  <si>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</si>
  <si>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</si>
  <si>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</si>
  <si>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</si>
  <si>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</si>
  <si>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</si>
  <si>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</si>
  <si>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</si>
  <si>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</si>
  <si>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</si>
  <si>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</si>
  <si>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</si>
  <si>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</si>
  <si>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</si>
  <si>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</si>
  <si>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</si>
  <si>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</si>
  <si>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</si>
  <si>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</si>
  <si>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</si>
  <si>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</si>
  <si>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</si>
  <si>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</si>
  <si>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</si>
  <si>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</si>
  <si>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</si>
  <si>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</si>
  <si>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</si>
  <si>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</si>
  <si>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</si>
  <si>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</si>
  <si>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</si>
  <si>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</si>
  <si>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</si>
  <si>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</si>
  <si>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</si>
  <si>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</si>
  <si>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</si>
  <si>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</si>
  <si>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</si>
  <si>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</si>
  <si>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</si>
  <si>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</si>
  <si>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</si>
  <si>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</si>
  <si>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</si>
  <si>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</si>
  <si>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</si>
  <si>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</si>
  <si>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</si>
  <si>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</si>
  <si>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</si>
  <si>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</si>
  <si>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</si>
  <si>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</si>
  <si>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</si>
  <si>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</si>
  <si>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</si>
  <si>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</si>
  <si>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</si>
  <si>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</si>
  <si>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</si>
  <si>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</si>
  <si>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</si>
  <si>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</si>
  <si>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</si>
  <si>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</si>
  <si>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</si>
  <si>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</si>
  <si>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</si>
  <si>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</si>
  <si>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</si>
  <si>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</si>
  <si>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</si>
  <si>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</si>
  <si>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</si>
  <si>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</si>
  <si>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</si>
  <si>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</si>
  <si>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</si>
  <si>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</si>
  <si>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</si>
  <si>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</si>
  <si>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</si>
  <si>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</si>
  <si>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</si>
  <si>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</si>
  <si>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</si>
  <si>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</si>
  <si>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</si>
  <si>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</si>
  <si>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</si>
  <si>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</si>
  <si>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</si>
  <si>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</si>
  <si>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</si>
  <si>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</si>
  <si>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</si>
  <si>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</si>
  <si>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</si>
  <si>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</si>
  <si>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</si>
  <si>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</si>
  <si>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</si>
  <si>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</si>
  <si>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</si>
  <si>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</si>
  <si>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</si>
  <si>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</si>
  <si>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</si>
  <si>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</si>
  <si>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</si>
  <si>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</si>
  <si>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</si>
  <si>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</si>
  <si>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</si>
  <si>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</si>
  <si>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</si>
  <si>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</si>
  <si>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</si>
  <si>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</si>
  <si>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</si>
  <si>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</si>
  <si>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</si>
  <si>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</si>
  <si>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</si>
  <si>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</si>
  <si>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</si>
  <si>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</si>
  <si>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</si>
  <si>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</si>
  <si>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</si>
  <si>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</si>
  <si>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</si>
  <si>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</si>
  <si>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</si>
  <si>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</si>
  <si>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</si>
  <si>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</si>
  <si>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</si>
  <si>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</si>
  <si>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</si>
  <si>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</si>
  <si>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</si>
  <si>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</si>
  <si>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</si>
  <si>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</si>
  <si>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</si>
  <si>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</si>
  <si>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</si>
  <si>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</si>
  <si>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</si>
  <si>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</si>
  <si>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</si>
  <si>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</si>
  <si>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</si>
  <si>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</si>
  <si>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</si>
  <si>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</si>
  <si>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</si>
  <si>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</si>
  <si>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</si>
  <si>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</si>
  <si>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</si>
  <si>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</si>
  <si>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</si>
  <si>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</si>
  <si>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</si>
  <si>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</si>
  <si>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</si>
  <si>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</si>
  <si>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</si>
  <si>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</si>
  <si>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</si>
  <si>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</si>
  <si>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</si>
  <si>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</si>
  <si>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</si>
  <si>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</si>
  <si>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</si>
  <si>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</si>
  <si>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</si>
  <si>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</si>
  <si>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</si>
  <si>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</si>
  <si>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</si>
  <si>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</si>
  <si>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</si>
  <si>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</si>
  <si>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</si>
  <si>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</si>
  <si>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</si>
  <si>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</si>
  <si>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</si>
  <si>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</si>
  <si>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</si>
  <si>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</si>
  <si>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</si>
  <si>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</si>
  <si>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</si>
  <si>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</si>
  <si>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</si>
  <si>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</si>
  <si>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</si>
  <si>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</si>
  <si>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</si>
  <si>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</si>
  <si>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</si>
  <si>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</si>
  <si>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</si>
  <si>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</si>
  <si>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</si>
  <si>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</si>
  <si>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</si>
  <si>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</si>
  <si>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</si>
  <si>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</si>
  <si>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</si>
  <si>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</si>
  <si>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</si>
  <si>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</si>
  <si>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</si>
  <si>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</si>
  <si>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</si>
  <si>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</si>
  <si>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</si>
  <si>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</si>
  <si>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</si>
  <si>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</si>
  <si>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</si>
  <si>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</si>
  <si>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</si>
  <si>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</si>
  <si>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</si>
  <si>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</si>
  <si>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</si>
  <si>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</si>
  <si>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</si>
  <si>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</si>
  <si>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</si>
  <si>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</si>
  <si>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</si>
  <si>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</si>
  <si>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</si>
  <si>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</si>
  <si>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</si>
  <si>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</si>
  <si>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</si>
  <si>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</si>
  <si>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</si>
  <si>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</si>
  <si>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</si>
  <si>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</si>
  <si>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</si>
  <si>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</si>
  <si>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</si>
  <si>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</si>
  <si>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</si>
  <si>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</si>
  <si>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</si>
  <si>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</si>
  <si>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</si>
  <si>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</si>
  <si>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</si>
  <si>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</si>
  <si>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</si>
  <si>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</si>
  <si>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</si>
  <si>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</si>
  <si>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</si>
  <si>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</si>
  <si>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</si>
  <si>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</si>
  <si>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</si>
  <si>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</si>
  <si>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</si>
  <si>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</si>
  <si>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</si>
  <si>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</si>
  <si>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</si>
  <si>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</si>
  <si>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</si>
  <si>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</si>
  <si>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</si>
  <si>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</si>
  <si>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</si>
  <si>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</si>
  <si>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</si>
  <si>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</si>
  <si>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</si>
  <si>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</si>
  <si>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</si>
  <si>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</si>
  <si>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</si>
  <si>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</si>
  <si>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</si>
  <si>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</si>
  <si>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</si>
  <si>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</si>
  <si>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</si>
  <si>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</si>
  <si>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</si>
  <si>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</si>
  <si>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</si>
  <si>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</si>
  <si>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</si>
  <si>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</si>
  <si>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</si>
  <si>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</si>
  <si>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</si>
  <si>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</si>
  <si>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</si>
  <si>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</si>
  <si>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</si>
  <si>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</si>
  <si>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</si>
  <si>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</si>
  <si>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</si>
  <si>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</si>
  <si>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</si>
  <si>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</si>
  <si>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</si>
  <si>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</si>
  <si>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</si>
  <si>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</si>
  <si>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</si>
  <si>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</si>
  <si>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</si>
  <si>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</si>
  <si>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</si>
  <si>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</si>
  <si>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</si>
  <si>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</si>
  <si>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</si>
  <si>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</si>
  <si>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</si>
  <si>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</si>
  <si>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</si>
  <si>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</si>
  <si>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</si>
  <si>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</si>
  <si>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</si>
  <si>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</si>
  <si>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</si>
  <si>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</si>
  <si>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</si>
  <si>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</si>
  <si>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</si>
  <si>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</si>
  <si>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</si>
  <si>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</si>
  <si>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</si>
  <si>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</si>
  <si>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</si>
  <si>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</si>
  <si>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</si>
  <si>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</si>
  <si>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</si>
  <si>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</si>
  <si>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</si>
  <si>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</si>
  <si>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</si>
  <si>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</si>
  <si>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</si>
  <si>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</si>
  <si>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</si>
  <si>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</si>
  <si>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</si>
  <si>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</si>
  <si>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</si>
  <si>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</si>
  <si>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</si>
  <si>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</si>
  <si>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</si>
  <si>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</si>
  <si>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</si>
  <si>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</si>
  <si>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</si>
  <si>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</si>
  <si>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</si>
  <si>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</si>
  <si>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</si>
  <si>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</si>
  <si>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</si>
  <si>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</si>
  <si>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</si>
  <si>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</si>
  <si>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</si>
  <si>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</si>
  <si>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</si>
  <si>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</si>
  <si>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</si>
  <si>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</si>
  <si>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</si>
  <si>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</si>
  <si>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</si>
  <si>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</si>
  <si>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</si>
  <si>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</si>
  <si>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</si>
  <si>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</si>
  <si>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</si>
  <si>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</si>
  <si>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</si>
  <si>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</si>
  <si>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</si>
  <si>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</si>
  <si>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</si>
  <si>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</si>
  <si>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</si>
  <si>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</si>
  <si>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</si>
  <si>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</si>
  <si>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</si>
  <si>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</si>
  <si>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</si>
  <si>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</si>
  <si>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</si>
  <si>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</si>
  <si>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</si>
  <si>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</si>
  <si>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</si>
  <si>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</si>
  <si>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</si>
  <si>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</si>
  <si>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</si>
  <si>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</si>
  <si>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</si>
  <si>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</si>
  <si>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</si>
  <si>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</si>
  <si>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</si>
  <si>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</si>
  <si>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</si>
  <si>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</si>
  <si>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</si>
  <si>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</si>
  <si>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</si>
  <si>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</si>
  <si>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</si>
  <si>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</si>
  <si>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</si>
  <si>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</si>
  <si>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</si>
  <si>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</si>
  <si>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</si>
  <si>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</si>
  <si>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</si>
  <si>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</si>
  <si>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</si>
  <si>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</si>
  <si>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</si>
  <si>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</si>
  <si>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</si>
  <si>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</si>
  <si>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</si>
  <si>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</si>
  <si>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</si>
  <si>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</si>
  <si>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</si>
  <si>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</si>
  <si>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</si>
  <si>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</si>
  <si>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</si>
  <si>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</si>
  <si>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</si>
  <si>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</si>
  <si>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</si>
  <si>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</si>
  <si>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</si>
  <si>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</si>
  <si>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</si>
  <si>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</si>
  <si>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</si>
  <si>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</si>
  <si>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</si>
  <si>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</si>
  <si>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</si>
  <si>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</si>
  <si>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</si>
  <si>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</si>
  <si>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</si>
  <si>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</si>
  <si>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</si>
  <si>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</si>
  <si>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</si>
  <si>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</si>
  <si>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</si>
  <si>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</si>
  <si>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</si>
  <si>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</si>
  <si>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</si>
  <si>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</si>
  <si>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</si>
  <si>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</si>
  <si>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</si>
  <si>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</si>
  <si>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</si>
  <si>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</si>
  <si>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</si>
  <si>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</si>
  <si>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</si>
  <si>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</si>
  <si>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</si>
  <si>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</si>
  <si>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</si>
  <si>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</si>
  <si>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</si>
  <si>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</si>
  <si>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</si>
  <si>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</si>
  <si>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</si>
  <si>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</si>
  <si>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</si>
  <si>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</si>
  <si>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</si>
  <si>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</si>
  <si>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</si>
  <si>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</si>
  <si>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</si>
  <si>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</si>
  <si>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</si>
  <si>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</si>
  <si>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</si>
  <si>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</si>
  <si>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</si>
  <si>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</si>
  <si>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</si>
  <si>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</si>
  <si>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</si>
  <si>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</si>
  <si>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</si>
  <si>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</si>
  <si>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</si>
  <si>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</si>
  <si>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</si>
  <si>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</si>
  <si>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</si>
  <si>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</si>
  <si>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</si>
  <si>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</si>
  <si>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</si>
  <si>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</si>
  <si>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</si>
  <si>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</si>
  <si>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</si>
  <si>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</si>
  <si>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</si>
  <si>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</si>
  <si>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</si>
  <si>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</si>
  <si>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</si>
  <si>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</si>
  <si>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</si>
  <si>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</si>
  <si>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</si>
  <si>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</si>
  <si>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</si>
  <si>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</si>
  <si>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</si>
  <si>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</si>
  <si>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</si>
  <si>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</si>
  <si>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</si>
  <si>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</si>
  <si>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</si>
  <si>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</si>
  <si>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</si>
  <si>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</si>
  <si>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</si>
  <si>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</si>
  <si>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</si>
  <si>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</si>
  <si>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</si>
  <si>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</si>
  <si>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</si>
  <si>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</si>
  <si>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</si>
  <si>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</si>
  <si>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</si>
  <si>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</si>
  <si>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</si>
  <si>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</si>
  <si>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</si>
  <si>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</si>
  <si>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</si>
  <si>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</si>
  <si>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</si>
  <si>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</si>
  <si>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</si>
  <si>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</si>
  <si>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</si>
  <si>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</si>
  <si>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</si>
  <si>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</si>
  <si>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</si>
  <si>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</si>
  <si>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</si>
  <si>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</si>
  <si>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</si>
  <si>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</si>
  <si>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</si>
  <si>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</si>
  <si>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</si>
  <si>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</si>
  <si>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</si>
  <si>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</si>
  <si>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</si>
  <si>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</si>
  <si>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</si>
  <si>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</si>
  <si>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</si>
  <si>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</si>
  <si>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</si>
  <si>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</si>
  <si>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</si>
  <si>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</si>
  <si>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</si>
  <si>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</si>
  <si>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</si>
  <si>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</si>
  <si>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</si>
  <si>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</si>
  <si>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</si>
  <si>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</si>
  <si>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</si>
  <si>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</si>
  <si>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</si>
  <si>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</si>
  <si>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</si>
  <si>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</si>
  <si>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</si>
  <si>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</si>
  <si>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</si>
  <si>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</si>
  <si>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</si>
  <si>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</si>
  <si>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</si>
  <si>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</si>
  <si>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</si>
  <si>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</si>
  <si>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</si>
  <si>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</si>
  <si>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</si>
  <si>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</si>
  <si>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</si>
  <si>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</si>
  <si>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</si>
  <si>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</si>
  <si>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</si>
  <si>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</si>
  <si>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</si>
  <si>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</si>
  <si>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</si>
  <si>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</si>
  <si>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</si>
  <si>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</si>
  <si>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</si>
  <si>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</si>
  <si>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</si>
  <si>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</si>
  <si>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</si>
  <si>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</si>
  <si>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</si>
  <si>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</si>
  <si>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</si>
  <si>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</si>
  <si>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</si>
  <si>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</si>
  <si>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</si>
  <si>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</si>
  <si>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</si>
  <si>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</si>
  <si>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</si>
  <si>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</si>
  <si>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</si>
  <si>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</si>
  <si>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</si>
  <si>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</si>
  <si>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</si>
  <si>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</si>
  <si>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</si>
  <si>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</si>
  <si>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</si>
  <si>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</si>
  <si>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</si>
  <si>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</si>
  <si>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</si>
  <si>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</si>
  <si>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</si>
  <si>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</si>
  <si>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</si>
  <si>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</si>
  <si>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</si>
  <si>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</si>
  <si>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</si>
  <si>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</si>
  <si>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</si>
  <si>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</si>
  <si>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</si>
  <si>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</si>
  <si>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</si>
  <si>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</si>
  <si>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</si>
  <si>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</si>
  <si>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</si>
  <si>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</si>
  <si>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</si>
  <si>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</si>
  <si>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</si>
  <si>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</si>
  <si>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</si>
  <si>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</si>
  <si>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</si>
  <si>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</si>
  <si>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</si>
  <si>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</si>
  <si>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</si>
  <si>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</si>
  <si>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</si>
  <si>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</si>
  <si>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</si>
  <si>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</si>
  <si>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</si>
  <si>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</si>
  <si>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</si>
  <si>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</si>
  <si>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</si>
  <si>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</si>
  <si>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</si>
  <si>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</si>
  <si>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</si>
  <si>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</si>
  <si>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</si>
  <si>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</si>
  <si>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</si>
  <si>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</si>
  <si>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</si>
  <si>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</si>
  <si>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</si>
  <si>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</si>
  <si>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</si>
  <si>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</si>
  <si>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</si>
  <si>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</si>
  <si>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</si>
  <si>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</si>
  <si>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</si>
  <si>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</si>
  <si>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</si>
  <si>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</si>
  <si>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</si>
  <si>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</si>
  <si>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</si>
  <si>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</si>
  <si>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</si>
  <si>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</si>
  <si>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</si>
  <si>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</si>
  <si>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</si>
  <si>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</si>
  <si>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</si>
  <si>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</si>
  <si>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</si>
  <si>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</si>
  <si>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</si>
  <si>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</si>
  <si>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</si>
  <si>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</si>
  <si>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</si>
  <si>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</si>
  <si>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</si>
  <si>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</si>
  <si>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</si>
  <si>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</si>
  <si>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</si>
  <si>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</si>
  <si>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</si>
  <si>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</si>
  <si>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</si>
  <si>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</si>
  <si>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</si>
  <si>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</si>
  <si>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</si>
  <si>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</si>
  <si>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</si>
  <si>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</si>
  <si>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</si>
  <si>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</si>
  <si>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</si>
  <si>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</si>
  <si>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</si>
  <si>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</si>
  <si>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</si>
  <si>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</si>
  <si>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</si>
  <si>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</si>
  <si>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</si>
  <si>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</si>
  <si>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</si>
  <si>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</si>
  <si>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</si>
  <si>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</si>
  <si>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</si>
  <si>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</si>
  <si>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</si>
  <si>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</si>
  <si>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</si>
  <si>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</si>
  <si>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</si>
  <si>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</si>
  <si>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</si>
  <si>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</si>
  <si>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</si>
  <si>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</si>
  <si>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</si>
  <si>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</si>
  <si>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</si>
  <si>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</si>
  <si>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</si>
  <si>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</si>
  <si>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</si>
  <si>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</si>
  <si>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</si>
  <si>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</si>
  <si>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</si>
  <si>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</si>
  <si>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</si>
  <si>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</si>
  <si>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</si>
  <si>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</si>
  <si>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</si>
  <si>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</si>
  <si>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</si>
  <si>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</si>
  <si>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</si>
  <si>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</si>
  <si>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</si>
  <si>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</si>
  <si>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</si>
  <si>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</si>
  <si>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</si>
  <si>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</si>
  <si>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</si>
  <si>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</si>
  <si>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</si>
  <si>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</si>
  <si>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</si>
  <si>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</si>
  <si>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</si>
  <si>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</si>
  <si>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</si>
  <si>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</si>
  <si>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</si>
  <si>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</si>
  <si>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</si>
  <si>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</si>
  <si>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</si>
  <si>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</si>
  <si>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</si>
  <si>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</si>
  <si>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</si>
  <si>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</si>
  <si>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</si>
  <si>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</si>
  <si>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</si>
  <si>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</si>
  <si>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</si>
  <si>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</si>
  <si>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</si>
  <si>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</si>
  <si>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</si>
  <si>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</si>
  <si>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</si>
  <si>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</si>
  <si>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</si>
  <si>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</si>
  <si>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</si>
  <si>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</si>
  <si>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</si>
  <si>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</si>
  <si>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</si>
  <si>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</si>
  <si>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</si>
  <si>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</si>
  <si>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</si>
  <si>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</si>
  <si>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</si>
  <si>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</si>
  <si>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</si>
  <si>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</si>
  <si>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</si>
  <si>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</si>
  <si>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</si>
  <si>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</si>
  <si>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</si>
  <si>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</si>
  <si>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</si>
  <si>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</si>
  <si>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</si>
  <si>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</si>
  <si>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</si>
  <si>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</si>
  <si>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</si>
  <si>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</si>
  <si>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</si>
  <si>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</si>
  <si>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</si>
  <si>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</si>
  <si>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</si>
  <si>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</si>
  <si>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</si>
  <si>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</si>
  <si>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</si>
  <si>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</si>
  <si>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</si>
  <si>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</si>
  <si>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</si>
  <si>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</si>
  <si>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</si>
  <si>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</si>
  <si>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</si>
  <si>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</si>
  <si>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</si>
  <si>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</si>
  <si>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</si>
  <si>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</si>
  <si>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</si>
  <si>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</si>
  <si>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</si>
  <si>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</si>
  <si>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</si>
  <si>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</si>
  <si>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</si>
  <si>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</si>
  <si>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</si>
  <si>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</si>
  <si>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</si>
  <si>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</si>
  <si>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</si>
  <si>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</si>
  <si>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</si>
  <si>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</si>
  <si>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</si>
  <si>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</si>
  <si>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</si>
  <si>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</si>
  <si>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</si>
  <si>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</si>
  <si>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</si>
  <si>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</si>
  <si>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</si>
  <si>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</si>
  <si>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</si>
  <si>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</si>
  <si>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</si>
  <si>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</si>
  <si>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</si>
  <si>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</si>
  <si>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</si>
  <si>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</si>
  <si>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</si>
  <si>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</si>
  <si>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</si>
  <si>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</si>
  <si>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</si>
  <si>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</si>
  <si>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</si>
  <si>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</si>
  <si>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</si>
  <si>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</si>
  <si>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</si>
  <si>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</si>
  <si>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</si>
  <si>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</si>
  <si>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</si>
  <si>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</si>
  <si>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</si>
  <si>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</si>
  <si>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</si>
  <si>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</si>
  <si>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</si>
  <si>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</si>
  <si>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</si>
  <si>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</si>
  <si>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</si>
  <si>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</si>
  <si>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</si>
  <si>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</si>
  <si>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</si>
  <si>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</si>
  <si>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</si>
  <si>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</si>
  <si>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</si>
  <si>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</si>
  <si>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</si>
  <si>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</si>
  <si>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</si>
  <si>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</si>
  <si>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</si>
  <si>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</si>
  <si>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</si>
  <si>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</si>
  <si>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</si>
  <si>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</si>
  <si>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</si>
  <si>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</si>
  <si>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</si>
  <si>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</si>
  <si>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</si>
  <si>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</si>
  <si>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</si>
  <si>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</si>
  <si>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</si>
  <si>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</si>
  <si>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</si>
  <si>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</si>
  <si>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</si>
  <si>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</si>
  <si>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</si>
  <si>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</si>
  <si>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</si>
  <si>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</si>
  <si>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</si>
  <si>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</si>
  <si>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</si>
  <si>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</si>
  <si>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</si>
  <si>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</si>
  <si>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</si>
  <si>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</si>
  <si>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</si>
  <si>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</si>
  <si>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</si>
  <si>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</si>
  <si>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</si>
  <si>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</si>
  <si>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</si>
  <si>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</si>
  <si>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</si>
  <si>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</si>
  <si>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</si>
  <si>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</si>
  <si>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</si>
  <si>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</si>
  <si>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</si>
  <si>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</si>
  <si>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</si>
  <si>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</si>
  <si>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</si>
  <si>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</si>
  <si>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</si>
  <si>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</si>
  <si>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</si>
  <si>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</si>
  <si>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</si>
  <si>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</si>
  <si>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</si>
  <si>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</si>
  <si>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</si>
  <si>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</si>
  <si>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</si>
  <si>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</si>
  <si>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</si>
  <si>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</si>
  <si>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</si>
  <si>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</si>
  <si>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</si>
  <si>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</si>
  <si>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</si>
  <si>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</si>
  <si>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</si>
  <si>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</si>
  <si>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</si>
  <si>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</si>
  <si>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</si>
  <si>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</si>
  <si>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</si>
  <si>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</si>
  <si>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</si>
  <si>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</si>
  <si>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</si>
  <si>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</si>
  <si>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</si>
  <si>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</si>
  <si>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</si>
  <si>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</si>
  <si>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</si>
  <si>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</si>
  <si>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</si>
  <si>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</si>
  <si>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</si>
  <si>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</si>
  <si>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</si>
  <si>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</si>
  <si>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</si>
  <si>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</si>
  <si>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</si>
  <si>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</si>
  <si>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</si>
  <si>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</si>
  <si>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</si>
  <si>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</si>
  <si>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</si>
  <si>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</si>
  <si>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</si>
  <si>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</si>
  <si>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</si>
  <si>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</si>
  <si>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</si>
  <si>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</si>
  <si>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</si>
  <si>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</si>
  <si>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</si>
  <si>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</si>
  <si>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</si>
  <si>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</si>
  <si>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</si>
  <si>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</si>
  <si>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</si>
  <si>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</si>
  <si>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</si>
  <si>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</si>
  <si>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</si>
  <si>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</si>
  <si>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</si>
  <si>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</si>
  <si>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</si>
  <si>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</si>
  <si>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</si>
  <si>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</si>
  <si>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</si>
  <si>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</si>
  <si>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</si>
  <si>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</si>
  <si>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</si>
  <si>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</si>
  <si>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</si>
  <si>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</si>
  <si>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</si>
  <si>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</si>
  <si>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</si>
  <si>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</si>
  <si>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</si>
  <si>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</si>
  <si>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</si>
  <si>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</si>
  <si>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</si>
  <si>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</si>
  <si>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</si>
  <si>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</si>
  <si>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</si>
  <si>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</si>
  <si>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</si>
  <si>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</si>
  <si>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</si>
  <si>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</si>
  <si>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</si>
  <si>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</si>
  <si>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</si>
  <si>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</si>
  <si>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</si>
  <si>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</si>
  <si>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</si>
  <si>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</si>
  <si>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</si>
  <si>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</si>
  <si>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</si>
  <si>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</si>
  <si>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</si>
  <si>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</si>
  <si>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</si>
  <si>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</si>
  <si>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</si>
  <si>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</si>
  <si>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</si>
  <si>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</si>
  <si>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</si>
  <si>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</si>
  <si>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</si>
  <si>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</si>
  <si>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</si>
  <si>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</si>
  <si>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</si>
  <si>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</si>
  <si>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</si>
  <si>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</si>
  <si>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</si>
  <si>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</si>
  <si>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</si>
  <si>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</si>
  <si>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</si>
  <si>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</si>
  <si>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</si>
  <si>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</si>
  <si>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</si>
  <si>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</si>
  <si>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</si>
  <si>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</si>
  <si>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</si>
  <si>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</si>
  <si>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</si>
  <si>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</si>
  <si>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</si>
  <si>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</si>
  <si>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</si>
  <si>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</si>
  <si>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</si>
  <si>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</si>
  <si>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</si>
  <si>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</si>
  <si>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</si>
  <si>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</si>
  <si>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</si>
  <si>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</si>
  <si>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</si>
  <si>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</si>
  <si>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</si>
  <si>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</si>
  <si>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</si>
  <si>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</si>
  <si>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</si>
  <si>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</si>
  <si>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</si>
  <si>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</si>
  <si>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</si>
  <si>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</si>
  <si>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</si>
  <si>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</si>
  <si>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</si>
  <si>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</si>
  <si>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</si>
  <si>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</si>
  <si>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</si>
  <si>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</si>
  <si>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</si>
  <si>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</si>
  <si>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</si>
  <si>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</si>
  <si>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</si>
  <si>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</si>
  <si>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</si>
  <si>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</si>
  <si>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</si>
  <si>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</si>
  <si>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</si>
  <si>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</si>
  <si>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</si>
  <si>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</si>
  <si>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</si>
  <si>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</si>
  <si>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</si>
  <si>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</si>
  <si>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</si>
  <si>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</si>
  <si>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</si>
  <si>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</si>
  <si>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</si>
  <si>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</si>
  <si>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</si>
  <si>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</si>
  <si>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</si>
  <si>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</si>
  <si>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</si>
  <si>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</si>
  <si>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</si>
  <si>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</si>
  <si>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</si>
  <si>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</si>
  <si>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</si>
  <si>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</si>
  <si>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</si>
  <si>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</si>
  <si>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</si>
  <si>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</si>
  <si>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</si>
  <si>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</si>
  <si>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</si>
  <si>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</si>
  <si>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</si>
  <si>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</si>
  <si>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</si>
  <si>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</si>
  <si>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</si>
  <si>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</si>
  <si>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</si>
  <si>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</si>
  <si>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</si>
  <si>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</si>
  <si>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</si>
  <si>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</si>
  <si>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</si>
  <si>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</si>
  <si>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</si>
  <si>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</si>
  <si>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</si>
  <si>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</si>
  <si>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</si>
  <si>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</si>
  <si>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</si>
  <si>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</si>
  <si>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</si>
  <si>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</si>
  <si>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</si>
  <si>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</si>
  <si>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</si>
  <si>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</si>
  <si>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</si>
  <si>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</si>
  <si>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</si>
  <si>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</si>
  <si>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</si>
  <si>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</si>
  <si>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</si>
  <si>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</si>
  <si>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</si>
  <si>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</si>
  <si>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</si>
  <si>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</si>
  <si>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</si>
  <si>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</si>
  <si>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</si>
  <si>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</si>
  <si>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</si>
  <si>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</si>
  <si>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</si>
  <si>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</si>
  <si>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</si>
  <si>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</si>
  <si>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</si>
  <si>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</si>
  <si>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</si>
  <si>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</si>
  <si>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</si>
  <si>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</si>
  <si>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</si>
  <si>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</si>
  <si>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</si>
  <si>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</si>
  <si>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</si>
  <si>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</si>
  <si>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</si>
  <si>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</si>
  <si>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</si>
  <si>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</si>
  <si>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</si>
  <si>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</si>
  <si>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</si>
  <si>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</si>
  <si>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</si>
  <si>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</si>
  <si>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</si>
  <si>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</si>
  <si>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</si>
  <si>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</si>
  <si>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</si>
  <si>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</si>
  <si>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</si>
  <si>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</si>
  <si>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</si>
  <si>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</si>
  <si>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</si>
  <si>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</si>
  <si>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</si>
  <si>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</si>
  <si>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</si>
  <si>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</si>
  <si>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</si>
  <si>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</si>
  <si>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</si>
  <si>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</si>
  <si>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</si>
  <si>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</si>
  <si>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</si>
  <si>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</si>
  <si>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</si>
  <si>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</si>
  <si>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</si>
  <si>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</si>
  <si>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</si>
  <si>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</si>
  <si>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</si>
  <si>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</si>
  <si>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</si>
  <si>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</si>
  <si>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</si>
  <si>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</si>
  <si>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</si>
  <si>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</si>
  <si>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</si>
  <si>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</si>
  <si>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</si>
  <si>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</si>
  <si>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</si>
  <si>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</si>
  <si>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</si>
  <si>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</si>
  <si>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</si>
  <si>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</si>
  <si>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</si>
  <si>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</si>
  <si>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</si>
  <si>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</si>
  <si>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</si>
  <si>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</si>
  <si>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</si>
  <si>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</si>
  <si>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</si>
  <si>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</si>
  <si>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</si>
  <si>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</si>
  <si>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</si>
  <si>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</si>
  <si>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</si>
  <si>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</si>
  <si>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</si>
  <si>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</si>
  <si>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</si>
  <si>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</si>
  <si>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</si>
  <si>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</si>
  <si>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</si>
  <si>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</si>
  <si>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</si>
  <si>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</si>
  <si>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</si>
  <si>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</si>
  <si>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</si>
  <si>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</si>
  <si>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</si>
  <si>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</si>
  <si>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</si>
  <si>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</si>
  <si>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</si>
  <si>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</si>
  <si>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</si>
  <si>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</si>
  <si>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</si>
  <si>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</si>
  <si>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</si>
  <si>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</si>
  <si>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</si>
  <si>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</si>
  <si>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</si>
  <si>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</si>
  <si>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</si>
  <si>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</si>
  <si>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</si>
  <si>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</si>
  <si>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</si>
  <si>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</si>
  <si>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</si>
  <si>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</si>
  <si>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</si>
  <si>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</si>
  <si>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</si>
  <si>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</si>
  <si>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</si>
  <si>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</si>
  <si>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</si>
  <si>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</si>
  <si>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</si>
  <si>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</si>
  <si>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</si>
  <si>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</si>
  <si>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</si>
  <si>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</si>
  <si>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</si>
  <si>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</si>
  <si>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</si>
  <si>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</si>
  <si>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</si>
  <si>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</si>
  <si>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</si>
  <si>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</si>
  <si>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</si>
  <si>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</si>
  <si>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</si>
  <si>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</si>
  <si>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</si>
  <si>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</si>
  <si>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</si>
  <si>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</si>
  <si>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</si>
  <si>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</si>
  <si>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</si>
  <si>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</si>
  <si>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</si>
  <si>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</si>
  <si>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</si>
  <si>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</si>
  <si>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</si>
  <si>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</si>
  <si>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</si>
  <si>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</si>
  <si>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</si>
  <si>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</si>
  <si>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</si>
  <si>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</si>
  <si>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</si>
  <si>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</si>
  <si>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</si>
  <si>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</si>
  <si>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</si>
  <si>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</si>
  <si>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</si>
  <si>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</si>
  <si>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</si>
  <si>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</si>
  <si>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</si>
  <si>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</si>
  <si>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</si>
  <si>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</si>
  <si>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</si>
  <si>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</si>
  <si>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</si>
  <si>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</si>
  <si>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</si>
  <si>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</si>
  <si>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</si>
  <si>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</si>
  <si>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</si>
  <si>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</si>
  <si>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</si>
  <si>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</si>
  <si>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</si>
  <si>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</si>
  <si>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</si>
  <si>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</si>
  <si>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</si>
  <si>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</si>
  <si>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</si>
  <si>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</si>
  <si>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</si>
  <si>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</si>
  <si>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</si>
  <si>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</si>
  <si>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</si>
  <si>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</si>
  <si>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</si>
  <si>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</si>
  <si>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</si>
  <si>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</si>
  <si>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</si>
  <si>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</si>
  <si>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</si>
  <si>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</si>
  <si>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</si>
  <si>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</si>
  <si>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</si>
  <si>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</si>
  <si>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</si>
  <si>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</si>
  <si>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</si>
  <si>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</si>
  <si>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</si>
  <si>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</si>
  <si>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</si>
  <si>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</si>
  <si>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</si>
  <si>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</si>
  <si>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</si>
  <si>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</si>
  <si>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</si>
  <si>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</si>
  <si>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</si>
  <si>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</si>
  <si>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</si>
  <si>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</si>
  <si>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</si>
  <si>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</si>
  <si>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</si>
  <si>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</si>
  <si>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</si>
  <si>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</si>
  <si>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</si>
  <si>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</si>
  <si>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</si>
  <si>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</si>
  <si>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</si>
  <si>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</si>
  <si>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</si>
  <si>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</si>
  <si>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</si>
  <si>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</si>
  <si>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</si>
  <si>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</si>
  <si>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</si>
  <si>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</si>
  <si>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</si>
  <si>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</si>
  <si>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</si>
  <si>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</si>
  <si>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</si>
  <si>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</si>
  <si>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</si>
  <si>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</si>
  <si>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</si>
  <si>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</si>
  <si>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</si>
  <si>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</si>
  <si>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</si>
  <si>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</si>
  <si>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</si>
  <si>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</si>
  <si>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</si>
  <si>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</si>
  <si>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</si>
  <si>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</si>
  <si>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</si>
  <si>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</si>
  <si>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</si>
  <si>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</si>
  <si>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</si>
  <si>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</si>
  <si>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</si>
  <si>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</si>
  <si>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</si>
  <si>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</si>
  <si>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</si>
  <si>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</si>
  <si>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</si>
  <si>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</si>
  <si>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</si>
  <si>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</si>
  <si>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</si>
  <si>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</si>
  <si>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</si>
  <si>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</si>
  <si>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</si>
  <si>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</si>
  <si>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</si>
  <si>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</si>
  <si>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</si>
  <si>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</si>
  <si>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</si>
  <si>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</si>
  <si>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</si>
  <si>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</si>
  <si>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</si>
  <si>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</si>
  <si>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</si>
  <si>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</si>
  <si>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</si>
  <si>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</si>
  <si>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</si>
  <si>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</si>
  <si>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</si>
  <si>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</si>
  <si>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</si>
  <si>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</si>
  <si>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</si>
  <si>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</si>
  <si>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</si>
  <si>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</si>
  <si>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</si>
  <si>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</si>
  <si>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</si>
  <si>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</si>
  <si>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</si>
  <si>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</si>
  <si>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</si>
  <si>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</si>
  <si>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</si>
  <si>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</si>
  <si>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</si>
  <si>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</si>
  <si>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</si>
  <si>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</si>
  <si>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</si>
  <si>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</si>
  <si>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</si>
  <si>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</si>
  <si>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</si>
  <si>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</si>
  <si>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</si>
  <si>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</si>
  <si>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</si>
  <si>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</si>
  <si>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</si>
  <si>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</si>
  <si>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</si>
  <si>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</si>
  <si>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</si>
  <si>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</si>
  <si>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</si>
  <si>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</si>
  <si>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</si>
  <si>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</si>
  <si>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</si>
  <si>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</si>
  <si>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</si>
  <si>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</si>
  <si>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</si>
  <si>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</si>
  <si>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</si>
  <si>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</si>
  <si>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</si>
  <si>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</si>
  <si>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</si>
  <si>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</si>
  <si>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</si>
  <si>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</si>
  <si>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</si>
  <si>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</si>
  <si>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</si>
  <si>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</si>
  <si>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</si>
  <si>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</si>
  <si>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</si>
  <si>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</si>
  <si>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</si>
  <si>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</si>
  <si>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</si>
  <si>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</si>
  <si>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</si>
  <si>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</si>
  <si>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</si>
  <si>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</si>
  <si>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</si>
  <si>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</si>
  <si>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</si>
  <si>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</si>
  <si>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</si>
  <si>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</si>
  <si>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</si>
  <si>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</si>
  <si>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</si>
  <si>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</si>
  <si>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</si>
  <si>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</si>
  <si>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</si>
  <si>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</si>
  <si>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</si>
  <si>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</si>
  <si>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</si>
  <si>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</si>
  <si>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</si>
  <si>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</si>
  <si>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</si>
  <si>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</si>
  <si>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</si>
  <si>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</si>
  <si>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</si>
  <si>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</si>
  <si>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</si>
  <si>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</si>
  <si>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</si>
  <si>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</si>
  <si>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</si>
  <si>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</si>
  <si>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</si>
  <si>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</si>
  <si>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</si>
  <si>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</si>
  <si>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</si>
  <si>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</si>
  <si>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</si>
  <si>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</si>
  <si>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</si>
  <si>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</si>
  <si>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</si>
  <si>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</si>
  <si>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</si>
  <si>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</si>
  <si>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</si>
  <si>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</si>
  <si>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</si>
  <si>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</si>
  <si>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</si>
  <si>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</si>
  <si>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</si>
  <si>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</si>
  <si>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</si>
  <si>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</si>
  <si>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</si>
  <si>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</si>
  <si>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</si>
  <si>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</si>
  <si>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</si>
  <si>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</si>
  <si>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</si>
  <si>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</si>
  <si>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</si>
  <si>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</si>
  <si>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</si>
  <si>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</si>
  <si>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</si>
  <si>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</si>
  <si>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</si>
  <si>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</si>
  <si>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</si>
  <si>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</si>
  <si>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</si>
  <si>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</si>
  <si>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</si>
  <si>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</si>
  <si>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</si>
  <si>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</si>
  <si>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</si>
  <si>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</si>
  <si>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</si>
  <si>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</si>
  <si>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</si>
  <si>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</si>
  <si>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</si>
  <si>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</si>
  <si>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</si>
  <si>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</si>
  <si>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</si>
  <si>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</si>
  <si>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</si>
  <si>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</si>
  <si>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</si>
  <si>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</si>
  <si>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</si>
  <si>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</si>
  <si>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</si>
  <si>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</si>
  <si>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</si>
  <si>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</si>
  <si>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</si>
  <si>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</si>
  <si>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</si>
  <si>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</si>
  <si>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</si>
  <si>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</si>
  <si>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</si>
  <si>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</si>
  <si>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</si>
  <si>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</si>
  <si>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</si>
  <si>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</si>
  <si>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</si>
  <si>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</si>
  <si>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</si>
  <si>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</si>
  <si>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</si>
  <si>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</si>
  <si>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</si>
  <si>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</si>
  <si>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</si>
  <si>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</si>
  <si>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</si>
  <si>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</si>
  <si>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</si>
  <si>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</si>
  <si>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</si>
  <si>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</si>
  <si>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</si>
  <si>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</si>
  <si>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</si>
  <si>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</si>
  <si>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</si>
  <si>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</si>
  <si>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</si>
  <si>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</si>
  <si>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</si>
  <si>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</si>
  <si>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</si>
  <si>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</si>
  <si>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</si>
  <si>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</si>
  <si>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</si>
  <si>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</si>
  <si>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</si>
  <si>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</si>
  <si>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</si>
  <si>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</si>
  <si>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</si>
  <si>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</si>
  <si>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</si>
  <si>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</si>
  <si>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</si>
  <si>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</si>
  <si>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</si>
  <si>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</si>
  <si>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</si>
  <si>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</si>
  <si>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</si>
  <si>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</si>
  <si>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</si>
  <si>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</si>
  <si>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</si>
  <si>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</si>
  <si>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</si>
  <si>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</si>
  <si>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</si>
  <si>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</si>
  <si>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</si>
  <si>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</si>
  <si>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</si>
  <si>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</si>
  <si>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</si>
  <si>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</si>
  <si>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</si>
  <si>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</si>
  <si>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</si>
  <si>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</si>
  <si>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</si>
  <si>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</si>
  <si>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</si>
  <si>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</si>
  <si>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</si>
  <si>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</si>
  <si>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</si>
  <si>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</si>
  <si>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</si>
  <si>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</si>
  <si>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</si>
  <si>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</si>
  <si>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</si>
  <si>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</si>
  <si>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</si>
  <si>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</si>
  <si>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</si>
  <si>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</si>
  <si>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</si>
  <si>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</si>
  <si>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</si>
  <si>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</si>
  <si>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</si>
  <si>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</si>
  <si>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</si>
  <si>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</si>
  <si>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</si>
  <si>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</si>
  <si>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</si>
  <si>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</si>
  <si>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</si>
  <si>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</si>
  <si>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</si>
  <si>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</si>
  <si>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</si>
  <si>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</si>
  <si>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</si>
  <si>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</si>
  <si>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</si>
  <si>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</si>
  <si>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</si>
  <si>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</si>
  <si>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</si>
  <si>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</si>
  <si>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</si>
  <si>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</si>
  <si>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</si>
  <si>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</si>
  <si>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</si>
  <si>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</si>
  <si>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</si>
  <si>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</si>
  <si>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</si>
  <si>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</si>
  <si>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</si>
  <si>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</si>
  <si>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</si>
  <si>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</si>
  <si>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</si>
  <si>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</si>
  <si>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</si>
  <si>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</si>
  <si>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</si>
  <si>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</si>
  <si>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</si>
  <si>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</si>
  <si>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</si>
  <si>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</si>
  <si>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</si>
  <si>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</si>
  <si>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</si>
  <si>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</si>
  <si>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</si>
  <si>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</si>
  <si>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</si>
  <si>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</si>
  <si>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</si>
  <si>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</si>
  <si>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</si>
  <si>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</si>
  <si>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</si>
  <si>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</si>
  <si>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</si>
  <si>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</si>
  <si>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</si>
  <si>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</si>
  <si>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</si>
  <si>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</si>
  <si>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</si>
  <si>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</si>
  <si>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</si>
  <si>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</si>
  <si>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</si>
  <si>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</si>
  <si>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</si>
  <si>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</si>
  <si>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</si>
  <si>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</si>
  <si>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</si>
  <si>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</si>
  <si>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</si>
  <si>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</si>
  <si>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</si>
  <si>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</si>
  <si>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</si>
  <si>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</si>
  <si>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</si>
  <si>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</si>
  <si>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</si>
  <si>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</si>
  <si>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</si>
  <si>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</si>
  <si>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</si>
  <si>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</si>
  <si>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</si>
  <si>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</si>
  <si>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</si>
  <si>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</si>
  <si>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</si>
  <si>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</si>
  <si>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</si>
  <si>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</si>
  <si>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</si>
  <si>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</si>
  <si>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</si>
  <si>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</si>
  <si>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</si>
  <si>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</si>
  <si>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</si>
  <si>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</si>
  <si>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</si>
  <si>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</si>
  <si>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</si>
  <si>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</si>
  <si>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</si>
  <si>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</si>
  <si>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</si>
  <si>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</si>
  <si>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</si>
  <si>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</si>
  <si>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</si>
  <si>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</si>
  <si>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</si>
  <si>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</si>
  <si>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</si>
  <si>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</si>
  <si>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</si>
  <si>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</si>
  <si>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</si>
  <si>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</si>
  <si>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</si>
  <si>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</si>
  <si>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</si>
  <si>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</si>
  <si>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</si>
  <si>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</si>
  <si>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</si>
  <si>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</si>
  <si>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</si>
  <si>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</si>
  <si>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</si>
  <si>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</si>
  <si>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</si>
  <si>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</si>
  <si>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</si>
  <si>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</si>
  <si>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</si>
  <si>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</si>
  <si>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</si>
  <si>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</si>
  <si>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</si>
  <si>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</si>
  <si>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</si>
  <si>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</si>
  <si>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</si>
  <si>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</si>
  <si>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</si>
  <si>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</si>
  <si>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</si>
  <si>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</si>
  <si>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</si>
  <si>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</si>
  <si>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</si>
  <si>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</si>
  <si>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</si>
  <si>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</si>
  <si>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</si>
  <si>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</si>
  <si>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</si>
  <si>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</si>
  <si>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</si>
  <si>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</si>
  <si>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</si>
  <si>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</si>
  <si>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</si>
  <si>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</si>
  <si>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</si>
  <si>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</si>
  <si>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</si>
  <si>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</si>
  <si>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</si>
  <si>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</si>
  <si>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</si>
  <si>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</si>
  <si>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</si>
  <si>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</si>
  <si>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</si>
  <si>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</si>
  <si>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</si>
  <si>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</si>
  <si>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</si>
  <si>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</si>
  <si>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</si>
  <si>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</si>
  <si>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</si>
  <si>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</si>
  <si>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</si>
  <si>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</si>
  <si>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</si>
  <si>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</si>
  <si>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</si>
  <si>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</si>
  <si>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</si>
  <si>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</si>
  <si>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</si>
  <si>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</si>
  <si>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</si>
  <si>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</si>
  <si>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</si>
  <si>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</si>
  <si>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</si>
  <si>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</si>
  <si>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</si>
  <si>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</si>
  <si>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</si>
  <si>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</si>
  <si>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</si>
  <si>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</si>
  <si>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</si>
  <si>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</si>
  <si>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</si>
  <si>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</si>
  <si>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</si>
  <si>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</si>
  <si>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</si>
  <si>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</si>
  <si>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</si>
  <si>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</si>
  <si>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</si>
  <si>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</si>
  <si>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</si>
  <si>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</si>
  <si>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</si>
  <si>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</si>
  <si>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</si>
  <si>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</si>
  <si>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</si>
  <si>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</si>
  <si>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</si>
  <si>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</si>
  <si>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</si>
  <si>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</si>
  <si>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</si>
  <si>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</si>
  <si>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</si>
  <si>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</si>
  <si>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</si>
  <si>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</si>
  <si>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</si>
  <si>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</si>
  <si>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</si>
  <si>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</si>
  <si>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</si>
  <si>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</si>
  <si>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</si>
  <si>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</si>
  <si>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</si>
  <si>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</si>
  <si>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</si>
  <si>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</si>
  <si>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</si>
  <si>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</si>
  <si>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</si>
  <si>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</si>
  <si>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</si>
  <si>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</si>
  <si>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</si>
  <si>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</si>
  <si>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</si>
  <si>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</si>
  <si>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</si>
  <si>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</si>
  <si>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</si>
  <si>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</si>
  <si>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</si>
  <si>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</si>
  <si>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</si>
  <si>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</si>
  <si>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</si>
  <si>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</si>
  <si>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</si>
  <si>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</si>
  <si>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</si>
  <si>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</si>
  <si>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</si>
  <si>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</si>
  <si>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</si>
  <si>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</si>
  <si>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</si>
  <si>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</si>
  <si>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</si>
  <si>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</si>
  <si>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</si>
  <si>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</si>
  <si>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</si>
  <si>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</si>
  <si>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</si>
  <si>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</si>
  <si>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</si>
  <si>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</si>
  <si>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</si>
  <si>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</si>
  <si>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</si>
  <si>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</si>
  <si>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</si>
  <si>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</si>
  <si>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</si>
  <si>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</si>
  <si>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</si>
  <si>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</si>
  <si>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</si>
  <si>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</si>
  <si>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</si>
  <si>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</si>
  <si>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</si>
  <si>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</si>
  <si>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</si>
  <si>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</si>
  <si>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</si>
  <si>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</si>
  <si>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</si>
  <si>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</si>
  <si>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</si>
  <si>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</si>
  <si>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</si>
  <si>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</si>
  <si>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</si>
  <si>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</si>
  <si>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</si>
  <si>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</si>
  <si>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</si>
  <si>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</si>
  <si>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</si>
  <si>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</si>
  <si>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</si>
  <si>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</si>
  <si>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</si>
  <si>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</si>
  <si>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</si>
  <si>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</si>
  <si>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</si>
  <si>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</si>
  <si>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</si>
  <si>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</si>
  <si>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</si>
  <si>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</si>
  <si>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</si>
  <si>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</si>
  <si>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</si>
  <si>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</si>
  <si>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</si>
  <si>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</si>
  <si>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</si>
  <si>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</si>
  <si>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</si>
  <si>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</si>
  <si>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</si>
  <si>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</si>
  <si>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</si>
  <si>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</si>
  <si>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</si>
  <si>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</si>
  <si>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</si>
  <si>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</si>
  <si>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</si>
  <si>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</si>
  <si>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</si>
  <si>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</si>
  <si>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</si>
  <si>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</si>
  <si>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</si>
  <si>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</si>
  <si>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</si>
  <si>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</si>
  <si>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</si>
  <si>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</si>
  <si>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</si>
  <si>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</si>
  <si>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</si>
  <si>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</si>
  <si>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</si>
  <si>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</si>
  <si>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</si>
  <si>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</si>
  <si>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</si>
  <si>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</si>
  <si>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</si>
  <si>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</si>
  <si>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</si>
  <si>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</si>
  <si>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</si>
  <si>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</si>
  <si>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</si>
  <si>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</si>
  <si>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</si>
  <si>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</si>
  <si>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</si>
  <si>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</si>
  <si>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</si>
  <si>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</si>
  <si>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</si>
  <si>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</si>
  <si>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</si>
  <si>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</si>
  <si>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</si>
  <si>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</si>
  <si>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</si>
  <si>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</si>
  <si>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</si>
  <si>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</si>
  <si>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</si>
  <si>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</si>
  <si>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</si>
  <si>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</si>
  <si>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</si>
  <si>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</si>
  <si>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</si>
  <si>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</si>
  <si>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</si>
  <si>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</si>
  <si>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</si>
  <si>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</si>
  <si>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</si>
  <si>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</si>
  <si>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</si>
  <si>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</si>
  <si>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</si>
  <si>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</si>
  <si>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</si>
  <si>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</si>
  <si>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</si>
  <si>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</si>
  <si>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</si>
  <si>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</si>
  <si>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</si>
  <si>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</si>
  <si>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</si>
  <si>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</si>
  <si>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</si>
  <si>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</si>
  <si>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</si>
  <si>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</si>
  <si>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</si>
  <si>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</si>
  <si>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</si>
  <si>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</si>
  <si>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</si>
  <si>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</si>
  <si>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</si>
  <si>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</si>
  <si>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</si>
  <si>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</si>
  <si>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</si>
  <si>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</si>
  <si>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</si>
  <si>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</si>
  <si>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</si>
  <si>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</si>
  <si>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</si>
  <si>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</si>
  <si>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</si>
  <si>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</si>
  <si>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</si>
  <si>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</si>
  <si>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</si>
  <si>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</si>
  <si>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</si>
  <si>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</si>
  <si>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</si>
  <si>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</si>
  <si>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</si>
  <si>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</si>
  <si>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</si>
  <si>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</si>
  <si>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</si>
  <si>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</si>
  <si>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</si>
  <si>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</si>
  <si>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</si>
  <si>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</si>
  <si>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</si>
  <si>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</si>
  <si>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</si>
  <si>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</si>
  <si>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</si>
  <si>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</si>
  <si>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</si>
  <si>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</si>
  <si>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</si>
  <si>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</si>
  <si>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</si>
  <si>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</si>
  <si>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</si>
  <si>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</si>
  <si>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</si>
  <si>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</si>
  <si>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</si>
  <si>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</si>
  <si>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</si>
  <si>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</si>
  <si>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</si>
  <si>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</si>
  <si>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</si>
  <si>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</si>
  <si>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</si>
  <si>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</si>
  <si>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</si>
  <si>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</si>
  <si>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</si>
  <si>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</si>
  <si>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</si>
  <si>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</si>
  <si>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</si>
  <si>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</si>
  <si>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</si>
  <si>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</si>
  <si>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</si>
  <si>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</si>
  <si>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</si>
  <si>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</si>
  <si>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</si>
  <si>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</si>
  <si>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</si>
  <si>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</si>
  <si>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</si>
  <si>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</si>
  <si>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</si>
  <si>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</si>
  <si>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</si>
  <si>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</si>
  <si>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</si>
  <si>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</si>
  <si>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</si>
  <si>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</si>
  <si>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</si>
  <si>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</si>
  <si>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</si>
  <si>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</si>
  <si>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</si>
  <si>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</si>
  <si>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</si>
  <si>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</si>
  <si>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</si>
  <si>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</si>
  <si>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</si>
  <si>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</si>
  <si>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</si>
  <si>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</si>
  <si>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</si>
  <si>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</si>
  <si>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</si>
  <si>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</si>
  <si>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</si>
  <si>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</si>
  <si>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</si>
  <si>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</si>
  <si>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</si>
  <si>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</si>
  <si>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</si>
  <si>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</si>
  <si>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</si>
  <si>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</si>
  <si>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</si>
  <si>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</si>
  <si>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</si>
  <si>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</si>
  <si>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</si>
  <si>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</si>
  <si>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</si>
  <si>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</si>
  <si>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</si>
  <si>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</si>
  <si>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</si>
  <si>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</si>
  <si>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</si>
  <si>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</si>
  <si>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</si>
  <si>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</si>
  <si>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</si>
  <si>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</si>
  <si>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</si>
  <si>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</si>
  <si>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</si>
  <si>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</si>
  <si>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</si>
  <si>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</si>
  <si>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</si>
  <si>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</si>
  <si>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</si>
  <si>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</si>
  <si>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</si>
  <si>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</si>
  <si>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</si>
  <si>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</si>
  <si>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</si>
  <si>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</si>
  <si>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</si>
  <si>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</si>
  <si>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</si>
  <si>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</si>
  <si>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</si>
  <si>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</si>
  <si>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</si>
  <si>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</si>
  <si>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</si>
  <si>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</si>
  <si>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</si>
  <si>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</si>
  <si>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</si>
  <si>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</si>
  <si>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</si>
  <si>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</si>
  <si>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</si>
  <si>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</si>
  <si>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</si>
  <si>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</si>
  <si>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</si>
  <si>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</si>
  <si>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</si>
  <si>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</si>
  <si>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</si>
  <si>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</si>
  <si>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</si>
  <si>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</si>
  <si>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</si>
  <si>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</si>
  <si>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</si>
  <si>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</si>
  <si>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</si>
  <si>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</si>
  <si>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</si>
  <si>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</si>
  <si>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</si>
  <si>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</si>
  <si>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</si>
  <si>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</si>
  <si>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</si>
  <si>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</si>
  <si>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</si>
  <si>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</si>
  <si>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</si>
  <si>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</si>
  <si>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</si>
  <si>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</si>
  <si>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</si>
  <si>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</si>
  <si>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</si>
  <si>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</si>
  <si>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</si>
  <si>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</si>
  <si>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</si>
  <si>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</si>
  <si>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</si>
  <si>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</si>
  <si>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</si>
  <si>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</si>
  <si>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</si>
  <si>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</si>
  <si>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</si>
  <si>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</si>
  <si>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</si>
  <si>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</si>
  <si>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</si>
  <si>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</si>
  <si>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</si>
  <si>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</si>
  <si>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</si>
  <si>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</si>
  <si>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</si>
  <si>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</si>
  <si>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</si>
  <si>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</si>
  <si>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</si>
  <si>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</si>
  <si>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</si>
  <si>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</si>
  <si>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</si>
  <si>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</si>
  <si>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</si>
  <si>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</si>
  <si>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</si>
  <si>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</si>
  <si>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</si>
  <si>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</si>
  <si>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</si>
  <si>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</si>
  <si>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</si>
  <si>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</si>
  <si>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</si>
  <si>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</si>
  <si>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</si>
  <si>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</si>
  <si>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</si>
  <si>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</si>
  <si>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</si>
  <si>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</si>
  <si>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</si>
  <si>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</si>
  <si>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</si>
  <si>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</si>
  <si>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</si>
  <si>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</si>
  <si>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</si>
  <si>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</si>
  <si>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</si>
  <si>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</si>
  <si>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</si>
  <si>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</si>
  <si>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</si>
  <si>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</si>
  <si>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</si>
  <si>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</si>
  <si>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</si>
  <si>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</si>
  <si>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</si>
  <si>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</si>
  <si>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</si>
  <si>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</si>
  <si>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</si>
  <si>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</si>
  <si>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</si>
  <si>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</si>
  <si>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</si>
  <si>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</si>
  <si>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</si>
  <si>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</si>
  <si>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</si>
  <si>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</si>
  <si>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</si>
  <si>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</si>
  <si>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</si>
  <si>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</si>
  <si>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</si>
  <si>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</si>
  <si>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</si>
  <si>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</si>
  <si>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</si>
  <si>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</si>
  <si>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</si>
  <si>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</si>
  <si>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</si>
  <si>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</si>
  <si>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</si>
  <si>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</si>
  <si>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</si>
  <si>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</si>
  <si>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</si>
  <si>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</si>
  <si>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</si>
  <si>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</si>
  <si>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</si>
  <si>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</si>
  <si>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</si>
  <si>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</si>
  <si>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</si>
  <si>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</si>
  <si>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</si>
  <si>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</si>
  <si>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</si>
  <si>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</si>
  <si>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</si>
  <si>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</si>
  <si>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</si>
  <si>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</si>
  <si>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</si>
  <si>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</si>
  <si>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</si>
  <si>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</si>
  <si>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</si>
  <si>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</si>
  <si>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</si>
  <si>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</si>
  <si>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</si>
  <si>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</si>
  <si>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</si>
  <si>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</si>
  <si>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</si>
  <si>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</si>
  <si>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</si>
  <si>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</si>
  <si>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</si>
  <si>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</si>
  <si>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</si>
  <si>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</si>
  <si>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</si>
  <si>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</si>
  <si>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</si>
  <si>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</si>
  <si>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</si>
  <si>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</si>
  <si>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</si>
  <si>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</si>
  <si>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</si>
  <si>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</si>
  <si>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</si>
  <si>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</si>
  <si>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</si>
  <si>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</si>
  <si>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</si>
  <si>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</si>
  <si>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</si>
  <si>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</si>
  <si>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</si>
  <si>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</si>
  <si>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</si>
  <si>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</si>
  <si>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</si>
  <si>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</si>
  <si>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</si>
  <si>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</si>
  <si>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</si>
  <si>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</si>
  <si>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</si>
  <si>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</si>
  <si>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</si>
  <si>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</si>
  <si>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</si>
  <si>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</si>
  <si>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</si>
  <si>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</si>
  <si>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</si>
  <si>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</si>
  <si>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</si>
  <si>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</si>
  <si>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</si>
  <si>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</si>
  <si>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</si>
  <si>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</si>
  <si>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</si>
  <si>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</si>
  <si>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</si>
  <si>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</si>
  <si>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</si>
  <si>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</si>
  <si>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</si>
  <si>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</si>
  <si>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</si>
  <si>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</si>
  <si>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</si>
  <si>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</si>
  <si>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</si>
  <si>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</si>
  <si>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</si>
  <si>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</si>
  <si>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</si>
  <si>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</si>
  <si>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</si>
  <si>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</si>
  <si>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</si>
  <si>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</si>
  <si>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</si>
  <si>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</si>
  <si>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</si>
  <si>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</si>
  <si>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</si>
  <si>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</si>
  <si>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</si>
  <si>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</si>
  <si>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</si>
  <si>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</si>
  <si>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</si>
  <si>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</si>
  <si>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</si>
  <si>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</si>
  <si>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</si>
  <si>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</si>
  <si>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</si>
  <si>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</si>
  <si>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</si>
  <si>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</si>
  <si>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</si>
  <si>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</si>
  <si>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</si>
  <si>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</si>
  <si>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</si>
  <si>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</si>
  <si>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</si>
  <si>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</si>
  <si>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</si>
  <si>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</si>
  <si>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</si>
  <si>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</si>
  <si>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</si>
  <si>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</si>
  <si>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</si>
  <si>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</si>
  <si>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</si>
  <si>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</si>
  <si>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</si>
  <si>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</si>
  <si>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</si>
  <si>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</si>
  <si>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</si>
  <si>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</si>
  <si>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</si>
  <si>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</si>
  <si>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</si>
  <si>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</si>
  <si>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</si>
  <si>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</si>
  <si>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</si>
  <si>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</si>
  <si>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</si>
  <si>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</si>
  <si>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</si>
  <si>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</si>
  <si>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</si>
  <si>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</si>
  <si>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</si>
  <si>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</si>
  <si>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</si>
  <si>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</si>
  <si>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</si>
  <si>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</si>
  <si>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</si>
  <si>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</si>
  <si>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</si>
  <si>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</si>
  <si>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</si>
  <si>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</si>
  <si>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</si>
  <si>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</si>
  <si>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</si>
  <si>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</si>
  <si>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</si>
  <si>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</si>
  <si>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</si>
  <si>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</si>
  <si>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</si>
  <si>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</si>
  <si>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</si>
  <si>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</si>
  <si>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</si>
  <si>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</si>
  <si>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</si>
  <si>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</si>
  <si>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</si>
  <si>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</si>
  <si>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</si>
  <si>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</si>
  <si>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</si>
  <si>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</si>
  <si>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</si>
  <si>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</si>
  <si>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</si>
  <si>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</si>
  <si>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</si>
  <si>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</si>
  <si>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</si>
  <si>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</si>
  <si>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</si>
  <si>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</si>
  <si>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</si>
  <si>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</si>
  <si>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</si>
  <si>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</si>
  <si>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</si>
  <si>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</si>
  <si>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</si>
  <si>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</si>
  <si>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</si>
  <si>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</si>
  <si>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</si>
  <si>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</si>
  <si>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</si>
  <si>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</si>
  <si>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</si>
  <si>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</si>
  <si>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</si>
  <si>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</si>
  <si>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</si>
  <si>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</si>
  <si>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</si>
  <si>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</si>
  <si>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</si>
  <si>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</si>
  <si>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</si>
  <si>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</si>
  <si>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</si>
  <si>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</si>
  <si>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</si>
  <si>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</si>
  <si>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</si>
  <si>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</si>
  <si>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</si>
  <si>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</si>
  <si>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</si>
  <si>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</si>
  <si>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</si>
  <si>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</si>
  <si>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</si>
  <si>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</si>
  <si>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</si>
  <si>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</si>
  <si>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</si>
  <si>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</si>
  <si>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</si>
  <si>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</si>
  <si>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</si>
  <si>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</si>
  <si>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</si>
  <si>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</si>
  <si>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</si>
  <si>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</si>
  <si>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</si>
  <si>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</si>
  <si>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</si>
  <si>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</si>
  <si>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</si>
  <si>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</si>
  <si>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</si>
  <si>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</si>
  <si>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</si>
  <si>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</si>
  <si>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</si>
  <si>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</si>
  <si>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</si>
  <si>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</si>
  <si>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</si>
  <si>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</si>
  <si>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</si>
  <si>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</si>
  <si>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</si>
  <si>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</si>
  <si>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</si>
  <si>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</si>
  <si>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</si>
  <si>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</si>
  <si>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</si>
  <si>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</si>
  <si>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</si>
  <si>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</si>
  <si>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</si>
  <si>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</si>
  <si>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</si>
  <si>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</si>
  <si>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</si>
  <si>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</si>
  <si>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</si>
  <si>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</si>
  <si>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</si>
  <si>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</si>
  <si>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</si>
  <si>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</si>
  <si>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</si>
  <si>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</si>
  <si>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</si>
  <si>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</si>
  <si>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</si>
  <si>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</si>
  <si>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</si>
  <si>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</si>
  <si>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</si>
  <si>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</si>
  <si>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</si>
  <si>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</si>
  <si>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</si>
  <si>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</si>
  <si>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</si>
  <si>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</si>
  <si>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</si>
  <si>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</si>
  <si>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</si>
  <si>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</si>
  <si>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</si>
  <si>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</si>
  <si>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</si>
  <si>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</si>
  <si>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</si>
  <si>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</si>
  <si>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</si>
  <si>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</si>
  <si>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</si>
  <si>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</si>
  <si>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</si>
  <si>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</si>
  <si>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</si>
  <si>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</si>
  <si>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</si>
  <si>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</si>
  <si>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</si>
  <si>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</si>
  <si>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</si>
  <si>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</si>
  <si>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</si>
  <si>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</si>
  <si>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</si>
  <si>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</si>
  <si>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</si>
  <si>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</si>
  <si>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</si>
  <si>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</si>
  <si>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</si>
  <si>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</si>
  <si>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</si>
  <si>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</si>
  <si>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</si>
  <si>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</si>
  <si>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</si>
  <si>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</si>
  <si>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</si>
  <si>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</si>
  <si>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</si>
  <si>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</si>
  <si>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</si>
  <si>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</si>
  <si>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</si>
  <si>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</si>
  <si>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</si>
  <si>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</si>
  <si>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</si>
  <si>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</si>
  <si>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</si>
  <si>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</si>
  <si>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</si>
  <si>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</si>
  <si>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</si>
  <si>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</si>
  <si>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</si>
  <si>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</si>
  <si>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</si>
  <si>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</si>
  <si>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</si>
  <si>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</si>
  <si>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</si>
  <si>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</si>
  <si>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</si>
  <si>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</si>
  <si>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</si>
  <si>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</si>
  <si>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</si>
  <si>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</si>
  <si>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</si>
  <si>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</si>
  <si>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</si>
  <si>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</si>
  <si>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</si>
  <si>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</si>
  <si>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</si>
  <si>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</si>
  <si>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</si>
  <si>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</si>
  <si>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</si>
  <si>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</si>
  <si>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</si>
  <si>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</si>
  <si>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</si>
  <si>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</si>
  <si>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</si>
  <si>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</si>
  <si>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</si>
  <si>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</si>
  <si>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</si>
  <si>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</si>
  <si>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</si>
  <si>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</si>
  <si>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</si>
  <si>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</si>
  <si>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</si>
  <si>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</si>
  <si>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</si>
  <si>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</si>
  <si>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</si>
  <si>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</si>
  <si>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</si>
  <si>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</si>
  <si>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</si>
  <si>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</si>
  <si>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</si>
  <si>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</si>
  <si>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</si>
  <si>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</si>
  <si>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</si>
  <si>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</si>
  <si>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</si>
  <si>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</si>
  <si>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</si>
  <si>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</si>
  <si>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</si>
  <si>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</si>
  <si>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</si>
  <si>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</si>
  <si>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</si>
  <si>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</si>
  <si>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</si>
  <si>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</si>
  <si>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</si>
  <si>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</si>
  <si>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</si>
  <si>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</si>
  <si>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</si>
  <si>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</si>
  <si>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</si>
  <si>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</si>
  <si>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</si>
  <si>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</si>
  <si>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</si>
  <si>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</si>
  <si>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</si>
  <si>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</si>
  <si>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</si>
  <si>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</si>
  <si>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</si>
  <si>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</si>
  <si>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</si>
  <si>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</si>
  <si>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</si>
  <si>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</si>
  <si>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</si>
  <si>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</si>
  <si>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</si>
  <si>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</si>
  <si>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</si>
  <si>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</si>
  <si>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</si>
  <si>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</si>
  <si>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</si>
  <si>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</si>
  <si>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</si>
  <si>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</si>
  <si>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</si>
  <si>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</si>
  <si>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</si>
  <si>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</si>
  <si>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</si>
  <si>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</si>
  <si>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</si>
  <si>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</si>
  <si>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</si>
  <si>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</si>
  <si>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</si>
  <si>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</si>
  <si>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</si>
  <si>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</si>
  <si>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</si>
  <si>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</si>
  <si>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</si>
  <si>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</si>
  <si>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</si>
  <si>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</si>
  <si>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</si>
  <si>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</si>
  <si>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</si>
  <si>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</si>
  <si>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</si>
  <si>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</si>
  <si>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</si>
  <si>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</si>
  <si>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</si>
  <si>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</si>
  <si>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</si>
  <si>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</si>
  <si>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</si>
  <si>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</si>
  <si>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</si>
  <si>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</si>
  <si>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</si>
  <si>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</si>
  <si>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</si>
  <si>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</si>
  <si>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</si>
  <si>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</si>
  <si>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</si>
  <si>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</si>
  <si>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</si>
  <si>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</si>
  <si>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</si>
  <si>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</si>
  <si>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</si>
  <si>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</si>
  <si>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</si>
  <si>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</si>
  <si>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</si>
  <si>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</si>
  <si>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</si>
  <si>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</si>
  <si>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</si>
  <si>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</si>
  <si>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</si>
  <si>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</si>
  <si>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</si>
  <si>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</si>
  <si>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</si>
  <si>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</si>
  <si>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</si>
  <si>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</si>
  <si>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</si>
  <si>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</si>
  <si>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</si>
  <si>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</si>
  <si>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</si>
  <si>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</si>
  <si>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</si>
  <si>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</si>
  <si>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</si>
  <si>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</si>
  <si>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</si>
  <si>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</si>
  <si>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</si>
  <si>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</si>
  <si>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</si>
  <si>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</si>
  <si>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</si>
  <si>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</si>
  <si>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</si>
  <si>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</si>
  <si>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</si>
  <si>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</si>
  <si>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</si>
  <si>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</si>
  <si>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</si>
  <si>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</si>
  <si>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</si>
  <si>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</si>
  <si>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</si>
  <si>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</si>
  <si>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</si>
  <si>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</si>
  <si>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</si>
  <si>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</si>
  <si>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</si>
  <si>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</si>
  <si>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</si>
  <si>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</si>
  <si>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</si>
  <si>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</si>
  <si>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</si>
  <si>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</si>
  <si>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</si>
  <si>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</si>
  <si>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</si>
  <si>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</si>
  <si>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</si>
  <si>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</si>
  <si>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</si>
  <si>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</si>
  <si>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</si>
  <si>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</si>
  <si>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</si>
  <si>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</si>
  <si>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</si>
  <si>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</si>
  <si>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</si>
  <si>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</si>
  <si>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</si>
  <si>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</si>
  <si>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</si>
  <si>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</si>
  <si>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</si>
  <si>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</si>
  <si>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</si>
  <si>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</si>
  <si>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</si>
  <si>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</si>
  <si>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</si>
  <si>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</si>
  <si>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</si>
  <si>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</si>
  <si>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</si>
  <si>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</si>
  <si>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</si>
  <si>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</si>
  <si>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</si>
  <si>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</si>
  <si>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</si>
  <si>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</si>
  <si>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</si>
  <si>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</si>
  <si>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</si>
  <si>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</si>
  <si>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</si>
  <si>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</si>
  <si>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</si>
  <si>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</si>
  <si>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</si>
  <si>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</si>
  <si>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</si>
  <si>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</si>
  <si>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</si>
  <si>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</si>
  <si>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</si>
  <si>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</si>
  <si>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</si>
  <si>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</si>
  <si>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</si>
  <si>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</si>
  <si>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</si>
  <si>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</si>
  <si>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</si>
  <si>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</si>
  <si>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</si>
  <si>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</si>
  <si>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</si>
  <si>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</si>
  <si>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</si>
  <si>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</si>
  <si>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</si>
  <si>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</si>
  <si>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</si>
  <si>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</si>
  <si>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</si>
  <si>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</si>
  <si>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</si>
  <si>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</si>
  <si>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</si>
  <si>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</si>
  <si>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</si>
  <si>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</si>
  <si>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</si>
  <si>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</si>
  <si>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</si>
  <si>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</si>
  <si>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</si>
  <si>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</si>
  <si>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</si>
  <si>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</si>
  <si>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</si>
  <si>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</si>
  <si>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</si>
  <si>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</si>
  <si>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</si>
  <si>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</si>
  <si>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</si>
  <si>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</si>
  <si>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</si>
  <si>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</si>
  <si>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</si>
  <si>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</si>
  <si>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</si>
  <si>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</si>
  <si>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</si>
  <si>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</si>
  <si>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</si>
  <si>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</si>
  <si>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</si>
  <si>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</si>
  <si>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</si>
  <si>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</si>
  <si>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</si>
  <si>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</si>
  <si>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</si>
  <si>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</si>
  <si>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</si>
  <si>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</si>
  <si>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</si>
  <si>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</si>
  <si>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</si>
  <si>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</si>
  <si>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</si>
  <si>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</si>
  <si>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</si>
  <si>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</si>
  <si>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</si>
  <si>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</si>
  <si>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</si>
  <si>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</si>
  <si>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</si>
  <si>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</si>
  <si>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</si>
  <si>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</si>
  <si>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</si>
  <si>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</si>
  <si>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</si>
  <si>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</si>
  <si>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</si>
  <si>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</si>
  <si>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</si>
  <si>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</si>
  <si>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</si>
  <si>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</si>
  <si>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</si>
  <si>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</si>
  <si>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</si>
  <si>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</si>
  <si>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</si>
  <si>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</si>
  <si>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</si>
  <si>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</si>
  <si>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</si>
  <si>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</si>
  <si>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</si>
  <si>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</si>
  <si>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</si>
  <si>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</si>
  <si>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</si>
  <si>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</si>
  <si>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</si>
  <si>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</si>
  <si>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</si>
  <si>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</si>
  <si>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</si>
  <si>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</si>
  <si>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</si>
  <si>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</si>
  <si>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</si>
  <si>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</si>
  <si>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</si>
  <si>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</si>
  <si>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</si>
  <si>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</si>
  <si>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</si>
  <si>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</si>
  <si>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</si>
  <si>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</si>
  <si>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</si>
  <si>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</si>
  <si>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</si>
  <si>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</si>
  <si>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</si>
  <si>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</si>
  <si>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</si>
  <si>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</si>
  <si>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</si>
  <si>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</si>
  <si>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</si>
  <si>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</si>
  <si>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</si>
  <si>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</si>
  <si>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</si>
  <si>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</si>
  <si>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</si>
  <si>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</si>
  <si>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</si>
  <si>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</si>
  <si>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</si>
  <si>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</si>
  <si>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</si>
  <si>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</si>
  <si>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</si>
  <si>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</si>
  <si>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</si>
  <si>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</si>
  <si>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</si>
  <si>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</si>
  <si>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</si>
  <si>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</si>
  <si>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</si>
  <si>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</si>
  <si>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</si>
  <si>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</si>
  <si>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</si>
  <si>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</si>
  <si>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</si>
  <si>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</si>
  <si>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</si>
  <si>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</si>
  <si>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</si>
  <si>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</si>
  <si>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</si>
  <si>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</si>
  <si>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</si>
  <si>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</si>
  <si>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</si>
  <si>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</si>
  <si>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</si>
  <si>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</si>
  <si>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</si>
  <si>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</si>
  <si>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</si>
  <si>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</si>
  <si>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</si>
  <si>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</si>
  <si>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</si>
  <si>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</si>
  <si>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</si>
  <si>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</si>
  <si>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</si>
  <si>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</si>
  <si>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</si>
  <si>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</si>
  <si>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</si>
  <si>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</si>
  <si>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</si>
  <si>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</si>
  <si>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</si>
  <si>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</si>
  <si>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</si>
  <si>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</si>
  <si>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</si>
  <si>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</si>
  <si>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</si>
  <si>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</si>
  <si>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</si>
  <si>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</si>
  <si>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</si>
  <si>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</si>
  <si>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</si>
  <si>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</si>
  <si>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</si>
  <si>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</si>
  <si>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</si>
  <si>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</si>
  <si>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</si>
  <si>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</si>
  <si>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</si>
  <si>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</si>
  <si>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</si>
  <si>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</si>
  <si>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</si>
  <si>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</si>
  <si>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</si>
  <si>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</si>
  <si>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</si>
  <si>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</si>
  <si>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</si>
  <si>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</si>
  <si>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</si>
  <si>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</si>
  <si>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</si>
  <si>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</si>
  <si>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</si>
  <si>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</si>
  <si>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</si>
  <si>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</si>
  <si>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</si>
  <si>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</si>
  <si>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</si>
  <si>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</si>
  <si>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</si>
  <si>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</si>
  <si>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</si>
  <si>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</si>
  <si>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</si>
  <si>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</si>
  <si>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</si>
  <si>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</si>
  <si>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</si>
  <si>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</si>
  <si>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</si>
  <si>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</si>
  <si>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</si>
  <si>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</si>
  <si>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</si>
  <si>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</si>
  <si>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</si>
  <si>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</si>
  <si>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</si>
  <si>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</si>
  <si>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</si>
  <si>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</si>
  <si>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</si>
  <si>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</si>
  <si>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</si>
  <si>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</si>
  <si>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</si>
  <si>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</si>
  <si>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</si>
  <si>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</si>
  <si>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</si>
  <si>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</si>
  <si>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</si>
  <si>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</si>
  <si>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</si>
  <si>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</si>
  <si>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</si>
  <si>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</si>
  <si>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</si>
  <si>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</si>
  <si>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</si>
  <si>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</si>
  <si>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</si>
  <si>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</si>
  <si>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</si>
  <si>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</si>
  <si>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</si>
  <si>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</si>
  <si>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</si>
  <si>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</si>
  <si>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</si>
  <si>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</si>
  <si>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</si>
  <si>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</si>
  <si>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</si>
  <si>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</si>
  <si>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</si>
  <si>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</si>
  <si>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</si>
  <si>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</si>
  <si>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</si>
  <si>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</si>
  <si>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</si>
  <si>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</si>
  <si>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</si>
  <si>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</si>
  <si>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</si>
  <si>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</si>
  <si>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</si>
  <si>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</si>
  <si>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</si>
  <si>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</si>
  <si>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</si>
  <si>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</si>
  <si>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</si>
  <si>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</si>
  <si>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</si>
  <si>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</si>
  <si>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</si>
  <si>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</si>
  <si>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</si>
  <si>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</si>
  <si>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</si>
  <si>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</si>
  <si>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</si>
  <si>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</si>
  <si>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</si>
  <si>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</si>
  <si>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</si>
  <si>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</si>
  <si>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</si>
  <si>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</si>
  <si>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</si>
  <si>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</si>
  <si>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</si>
  <si>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</si>
  <si>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</si>
  <si>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</si>
  <si>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</si>
  <si>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</si>
  <si>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</si>
  <si>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</si>
  <si>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</si>
  <si>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</si>
  <si>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</si>
  <si>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</si>
  <si>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</si>
  <si>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</si>
  <si>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</si>
  <si>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</si>
  <si>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</si>
  <si>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</si>
  <si>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</si>
  <si>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</si>
  <si>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</si>
  <si>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</si>
  <si>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</si>
  <si>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</si>
  <si>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</si>
  <si>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</si>
  <si>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</si>
  <si>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</si>
  <si>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</si>
  <si>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</si>
  <si>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</si>
  <si>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</si>
  <si>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</si>
  <si>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</si>
  <si>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</si>
  <si>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</si>
  <si>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</si>
  <si>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</si>
  <si>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</si>
  <si>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</si>
  <si>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</si>
  <si>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</si>
  <si>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</si>
  <si>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</si>
  <si>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</si>
  <si>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</si>
  <si>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</si>
  <si>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</si>
  <si>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</si>
  <si>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</si>
  <si>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</si>
  <si>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</si>
  <si>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</si>
  <si>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</si>
  <si>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</si>
  <si>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</si>
  <si>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</si>
  <si>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</si>
  <si>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</si>
  <si>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</si>
  <si>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</si>
  <si>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</si>
  <si>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</si>
  <si>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</si>
  <si>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</si>
  <si>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</si>
  <si>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</si>
  <si>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</si>
  <si>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</si>
  <si>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</si>
  <si>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</si>
  <si>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</si>
  <si>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</si>
  <si>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</si>
  <si>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</si>
  <si>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</si>
  <si>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</si>
  <si>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</si>
  <si>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</si>
  <si>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</si>
  <si>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</si>
  <si>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</si>
  <si>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</si>
  <si>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</si>
  <si>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</si>
  <si>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</si>
  <si>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</si>
  <si>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</si>
  <si>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</si>
  <si>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</si>
  <si>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</si>
  <si>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</si>
  <si>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</si>
  <si>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</si>
  <si>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</si>
  <si>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</si>
  <si>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</si>
  <si>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</si>
  <si>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</si>
  <si>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</si>
  <si>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</si>
  <si>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</si>
  <si>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</si>
  <si>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</si>
  <si>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</si>
  <si>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</si>
  <si>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</si>
  <si>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</si>
  <si>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</si>
  <si>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</si>
  <si>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</si>
  <si>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</si>
  <si>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</si>
  <si>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</si>
  <si>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</si>
  <si>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</si>
  <si>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</si>
  <si>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</si>
  <si>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</si>
  <si>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</si>
  <si>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</si>
  <si>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</si>
  <si>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</si>
  <si>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</si>
  <si>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</si>
  <si>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</si>
  <si>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</si>
  <si>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</si>
  <si>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</si>
  <si>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</si>
  <si>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</si>
  <si>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</si>
  <si>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</si>
  <si>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</si>
  <si>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</si>
  <si>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</si>
  <si>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</si>
  <si>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</si>
  <si>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</si>
  <si>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</si>
  <si>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</si>
  <si>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</si>
  <si>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</si>
  <si>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</si>
  <si>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</si>
  <si>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</si>
  <si>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</si>
  <si>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</si>
  <si>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</si>
  <si>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</si>
  <si>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</si>
  <si>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</si>
  <si>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</si>
  <si>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</si>
  <si>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</si>
  <si>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</si>
  <si>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</si>
  <si>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</si>
  <si>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</si>
  <si>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</si>
  <si>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</si>
  <si>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</si>
  <si>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</si>
  <si>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</si>
  <si>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</si>
  <si>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</si>
  <si>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</si>
  <si>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</si>
  <si>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</si>
  <si>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</si>
  <si>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</si>
  <si>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</si>
  <si>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</si>
  <si>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</si>
  <si>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</si>
  <si>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</si>
  <si>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</si>
  <si>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</si>
  <si>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</si>
  <si>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</si>
  <si>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</si>
  <si>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</si>
  <si>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</si>
  <si>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</si>
  <si>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</si>
  <si>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</si>
  <si>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</si>
  <si>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</si>
  <si>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</si>
  <si>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</si>
  <si>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</si>
  <si>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</si>
  <si>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</si>
  <si>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</si>
  <si>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</si>
  <si>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</si>
  <si>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</si>
  <si>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</si>
  <si>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</si>
  <si>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</si>
  <si>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</si>
  <si>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</si>
  <si>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</si>
  <si>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</si>
  <si>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</si>
  <si>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</si>
  <si>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</si>
  <si>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</si>
  <si>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</si>
  <si>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</si>
  <si>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</si>
  <si>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</si>
  <si>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</si>
  <si>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</si>
  <si>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</si>
  <si>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</si>
  <si>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</si>
  <si>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</si>
  <si>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</si>
  <si>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</si>
  <si>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</si>
  <si>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</si>
  <si>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</si>
  <si>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</si>
  <si>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</si>
  <si>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</si>
  <si>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</si>
  <si>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</si>
  <si>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</si>
  <si>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</si>
  <si>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</si>
  <si>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</si>
  <si>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</si>
  <si>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</si>
  <si>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</si>
  <si>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</si>
  <si>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</si>
  <si>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</si>
  <si>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</si>
  <si>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</si>
  <si>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</si>
  <si>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</si>
  <si>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</si>
  <si>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</si>
  <si>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</si>
  <si>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</si>
  <si>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</si>
  <si>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</si>
  <si>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</si>
  <si>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</si>
  <si>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</si>
  <si>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</si>
  <si>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</si>
  <si>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</si>
  <si>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</si>
  <si>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</si>
  <si>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</si>
  <si>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</si>
  <si>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</si>
  <si>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</si>
  <si>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</si>
  <si>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</si>
  <si>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</si>
  <si>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</si>
  <si>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</si>
  <si>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</si>
  <si>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</si>
  <si>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</si>
  <si>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</si>
  <si>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</si>
  <si>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</si>
  <si>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</si>
  <si>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</si>
  <si>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</si>
  <si>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</si>
  <si>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</si>
  <si>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</si>
  <si>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</si>
  <si>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</si>
  <si>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</si>
  <si>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</si>
  <si>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</si>
  <si>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</si>
  <si>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</si>
  <si>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</si>
  <si>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</si>
  <si>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</si>
  <si>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</si>
  <si>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</si>
  <si>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</si>
  <si>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</si>
  <si>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</si>
  <si>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</si>
  <si>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</si>
  <si>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</si>
  <si>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</si>
  <si>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</si>
  <si>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</si>
  <si>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</si>
  <si>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</si>
  <si>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</si>
  <si>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</si>
  <si>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</si>
  <si>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</si>
  <si>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</si>
  <si>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</si>
  <si>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</si>
  <si>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</si>
  <si>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</si>
  <si>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</si>
  <si>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</si>
  <si>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</si>
  <si>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</si>
  <si>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</si>
  <si>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</si>
  <si>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</si>
  <si>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</si>
  <si>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</si>
  <si>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</si>
  <si>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</si>
  <si>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</si>
  <si>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</si>
  <si>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</si>
  <si>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</si>
  <si>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</si>
  <si>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</si>
  <si>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</si>
  <si>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</si>
  <si>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</si>
  <si>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</si>
  <si>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</si>
  <si>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</si>
  <si>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</si>
  <si>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</si>
  <si>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</si>
  <si>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</si>
  <si>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</si>
  <si>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</si>
  <si>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</si>
  <si>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</si>
  <si>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</si>
  <si>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</si>
  <si>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</si>
  <si>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</si>
  <si>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</si>
  <si>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</si>
  <si>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</si>
  <si>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</si>
  <si>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</si>
  <si>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</si>
  <si>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</si>
  <si>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</si>
  <si>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</si>
  <si>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</si>
  <si>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</si>
  <si>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</si>
  <si>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</si>
  <si>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</si>
  <si>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</si>
  <si>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</si>
  <si>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</si>
  <si>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</si>
  <si>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</si>
  <si>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</si>
  <si>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</si>
  <si>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</si>
  <si>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</si>
  <si>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</si>
  <si>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</si>
  <si>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</si>
  <si>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</si>
  <si>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</si>
  <si>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</si>
  <si>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</si>
  <si>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</si>
  <si>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</si>
  <si>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</si>
  <si>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</si>
  <si>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</si>
  <si>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</si>
  <si>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</si>
  <si>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</si>
  <si>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</si>
  <si>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</si>
  <si>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</si>
  <si>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</si>
  <si>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</si>
  <si>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</si>
  <si>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</si>
  <si>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</si>
  <si>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</si>
  <si>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</si>
  <si>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</si>
  <si>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</si>
  <si>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</si>
  <si>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</si>
  <si>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</si>
  <si>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</si>
  <si>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</si>
  <si>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</si>
  <si>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</si>
  <si>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</si>
  <si>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</si>
  <si>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</si>
  <si>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</si>
  <si>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</si>
  <si>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</si>
  <si>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</si>
  <si>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</si>
  <si>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</si>
  <si>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</si>
  <si>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</si>
  <si>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</si>
  <si>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</si>
  <si>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</si>
  <si>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</si>
  <si>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</si>
  <si>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</si>
  <si>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</si>
  <si>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</si>
  <si>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</si>
  <si>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</si>
  <si>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</si>
  <si>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</si>
  <si>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</si>
  <si>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</si>
  <si>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</si>
  <si>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</si>
  <si>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</si>
  <si>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</si>
  <si>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</si>
  <si>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</si>
  <si>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</si>
  <si>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</si>
  <si>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</si>
  <si>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</si>
  <si>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</si>
  <si>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</si>
  <si>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</si>
  <si>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</si>
  <si>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</si>
  <si>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</si>
  <si>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</si>
  <si>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</si>
  <si>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</si>
  <si>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</si>
  <si>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</si>
  <si>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</si>
  <si>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</si>
  <si>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</si>
  <si>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</si>
  <si>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</si>
  <si>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</si>
  <si>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</si>
  <si>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</si>
  <si>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</si>
  <si>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</si>
  <si>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</si>
  <si>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</si>
  <si>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</si>
  <si>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</si>
  <si>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</si>
  <si>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</si>
  <si>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</si>
  <si>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</si>
  <si>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</si>
  <si>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</si>
  <si>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</si>
  <si>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</si>
  <si>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</si>
  <si>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</si>
  <si>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</si>
  <si>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</si>
  <si>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</si>
  <si>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</si>
  <si>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</si>
  <si>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</si>
  <si>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</si>
  <si>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</si>
  <si>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</si>
  <si>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</si>
  <si>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</si>
  <si>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</si>
  <si>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</si>
  <si>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</si>
  <si>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</si>
  <si>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</si>
  <si>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</si>
  <si>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</si>
  <si>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</si>
  <si>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</si>
  <si>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</si>
  <si>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</si>
  <si>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</si>
  <si>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</si>
  <si>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</si>
  <si>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</si>
  <si>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</si>
  <si>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</si>
  <si>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</si>
  <si>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</si>
  <si>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</si>
  <si>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</si>
  <si>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</si>
  <si>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</si>
  <si>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</si>
  <si>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</si>
  <si>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</si>
  <si>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</si>
  <si>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</si>
  <si>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</si>
  <si>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</si>
  <si>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</si>
  <si>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</si>
  <si>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</si>
  <si>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</si>
  <si>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</si>
  <si>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</si>
  <si>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</si>
  <si>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</si>
  <si>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</si>
  <si>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</si>
  <si>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</si>
  <si>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</si>
  <si>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</si>
  <si>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</si>
  <si>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</si>
  <si>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</si>
  <si>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</si>
  <si>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</si>
  <si>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</si>
  <si>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</si>
  <si>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</si>
  <si>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</si>
  <si>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</si>
  <si>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</si>
  <si>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</si>
  <si>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</si>
  <si>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</si>
  <si>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</si>
  <si>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</si>
  <si>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</si>
  <si>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</si>
  <si>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</si>
  <si>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</si>
  <si>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</si>
  <si>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</si>
  <si>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</si>
  <si>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</si>
  <si>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</si>
  <si>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</si>
  <si>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</si>
  <si>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</si>
  <si>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</si>
  <si>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</si>
  <si>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</si>
  <si>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</si>
  <si>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</si>
  <si>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</si>
  <si>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</si>
  <si>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</si>
  <si>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</si>
  <si>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</si>
  <si>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</si>
  <si>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</si>
  <si>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</si>
  <si>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</si>
  <si>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</si>
  <si>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</si>
  <si>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</si>
  <si>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</si>
  <si>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</si>
  <si>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</si>
  <si>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</si>
  <si>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</si>
  <si>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</si>
  <si>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</si>
  <si>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</si>
  <si>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</si>
  <si>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</si>
  <si>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</si>
  <si>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</si>
  <si>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</si>
  <si>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</si>
  <si>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</si>
  <si>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</si>
  <si>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</si>
  <si>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</si>
  <si>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</si>
  <si>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</si>
  <si>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</si>
  <si>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</si>
  <si>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</si>
  <si>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</si>
  <si>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</si>
  <si>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</si>
  <si>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</si>
  <si>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</si>
  <si>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</si>
  <si>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</si>
  <si>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</si>
  <si>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</si>
  <si>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</si>
  <si>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</si>
  <si>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</si>
  <si>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</si>
  <si>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</si>
  <si>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</si>
  <si>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</si>
  <si>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</si>
  <si>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</si>
  <si>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</si>
  <si>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</si>
  <si>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</si>
  <si>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</si>
  <si>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</si>
  <si>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</si>
  <si>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</si>
  <si>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</si>
  <si>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</si>
  <si>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</si>
  <si>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</si>
  <si>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</si>
  <si>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</si>
  <si>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</si>
  <si>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</si>
  <si>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</si>
  <si>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</si>
  <si>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</si>
  <si>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</si>
  <si>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</si>
  <si>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</si>
  <si>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</si>
  <si>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</si>
  <si>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</si>
  <si>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</si>
  <si>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</si>
  <si>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</si>
  <si>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</si>
  <si>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</si>
  <si>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</si>
  <si>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</si>
  <si>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</si>
  <si>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</si>
  <si>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</si>
  <si>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</si>
  <si>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</si>
  <si>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</si>
  <si>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</si>
  <si>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</si>
  <si>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</si>
  <si>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</si>
  <si>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</si>
  <si>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</si>
  <si>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</si>
  <si>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</si>
  <si>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</si>
  <si>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</si>
  <si>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</si>
  <si>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</si>
  <si>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</si>
  <si>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</si>
  <si>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</si>
  <si>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</si>
  <si>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</si>
  <si>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</si>
  <si>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</si>
  <si>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</si>
  <si>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</si>
  <si>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</si>
  <si>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</si>
  <si>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</si>
  <si>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</si>
  <si>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</si>
  <si>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</si>
  <si>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</si>
  <si>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</si>
  <si>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</si>
  <si>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</si>
  <si>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</si>
  <si>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</si>
  <si>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</si>
  <si>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</si>
  <si>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</si>
  <si>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</si>
  <si>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</si>
  <si>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</si>
  <si>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</si>
  <si>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</si>
  <si>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</si>
  <si>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</si>
  <si>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</si>
  <si>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</si>
  <si>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</si>
  <si>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</si>
  <si>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</si>
  <si>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</si>
  <si>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</si>
  <si>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</si>
  <si>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</si>
  <si>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</si>
  <si>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</si>
  <si>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</si>
  <si>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</si>
  <si>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</si>
  <si>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</si>
  <si>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</si>
  <si>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</si>
  <si>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</si>
  <si>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</si>
  <si>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</si>
  <si>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</si>
  <si>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</si>
  <si>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</si>
  <si>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</si>
  <si>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</si>
  <si>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</si>
  <si>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</si>
  <si>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</si>
  <si>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</si>
  <si>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</si>
  <si>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</si>
  <si>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</si>
  <si>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</si>
  <si>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</si>
  <si>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</si>
  <si>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</si>
  <si>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</si>
  <si>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</si>
  <si>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</si>
  <si>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</si>
  <si>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</si>
  <si>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</si>
  <si>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</si>
  <si>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</si>
  <si>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</si>
  <si>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</si>
  <si>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</si>
  <si>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</si>
  <si>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</si>
  <si>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</si>
  <si>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</si>
  <si>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</si>
  <si>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</si>
  <si>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</si>
  <si>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</si>
  <si>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</si>
  <si>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</si>
  <si>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</si>
  <si>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</si>
  <si>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</si>
  <si>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</si>
  <si>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</si>
  <si>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</si>
  <si>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</si>
  <si>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</si>
  <si>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</si>
  <si>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</si>
  <si>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</si>
  <si>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</si>
  <si>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</si>
  <si>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</si>
  <si>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</si>
  <si>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</si>
  <si>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</si>
  <si>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</si>
  <si>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</si>
  <si>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</si>
  <si>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</si>
  <si>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</si>
  <si>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</si>
  <si>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</si>
  <si>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</si>
  <si>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</si>
  <si>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</si>
  <si>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</si>
  <si>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</si>
  <si>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</si>
  <si>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</si>
  <si>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</si>
  <si>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</si>
  <si>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</si>
  <si>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</si>
  <si>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</si>
  <si>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</si>
  <si>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</si>
  <si>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</si>
  <si>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</si>
  <si>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</si>
  <si>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</si>
  <si>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</si>
  <si>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</si>
  <si>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</si>
  <si>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</si>
  <si>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</si>
  <si>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</si>
  <si>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</si>
  <si>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</si>
  <si>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</si>
  <si>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</si>
  <si>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</si>
  <si>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</si>
  <si>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</si>
  <si>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</si>
  <si>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</si>
  <si>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</si>
  <si>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</si>
  <si>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</si>
  <si>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</si>
  <si>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</si>
  <si>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</si>
  <si>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</si>
  <si>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</si>
  <si>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</si>
  <si>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</si>
  <si>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</si>
  <si>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</si>
  <si>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</si>
  <si>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</si>
  <si>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</si>
  <si>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</si>
  <si>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</si>
  <si>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</si>
  <si>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</si>
  <si>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</si>
  <si>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</si>
  <si>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</si>
  <si>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</si>
  <si>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</si>
  <si>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</si>
  <si>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</si>
  <si>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</si>
  <si>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</si>
  <si>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</si>
  <si>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</si>
  <si>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</si>
  <si>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</si>
  <si>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</si>
  <si>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</si>
  <si>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</si>
  <si>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</si>
  <si>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</si>
  <si>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</si>
  <si>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</si>
  <si>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</si>
  <si>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</si>
  <si>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</si>
  <si>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</si>
  <si>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</si>
  <si>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</si>
  <si>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</si>
  <si>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</si>
  <si>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</si>
  <si>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</si>
  <si>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</si>
  <si>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</si>
  <si>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</si>
  <si>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</si>
  <si>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</si>
  <si>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</si>
  <si>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</si>
  <si>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</si>
  <si>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</si>
  <si>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</si>
  <si>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</si>
  <si>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</si>
  <si>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</si>
  <si>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</si>
  <si>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</si>
  <si>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</si>
  <si>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</si>
  <si>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</si>
  <si>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</si>
  <si>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</si>
  <si>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</si>
  <si>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</si>
  <si>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</si>
  <si>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</si>
  <si>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</si>
  <si>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</si>
  <si>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</si>
  <si>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</si>
  <si>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</si>
  <si>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</si>
  <si>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</si>
  <si>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</si>
  <si>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</si>
  <si>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</si>
  <si>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</si>
  <si>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</si>
  <si>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</si>
  <si>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</si>
  <si>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</si>
  <si>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</si>
  <si>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</si>
  <si>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</si>
  <si>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</si>
  <si>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</si>
  <si>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</si>
  <si>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</si>
  <si>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</si>
  <si>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</si>
  <si>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</si>
  <si>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</si>
  <si>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</si>
  <si>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</si>
  <si>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</si>
  <si>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</si>
  <si>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</si>
  <si>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</si>
  <si>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</si>
  <si>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</si>
  <si>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</si>
  <si>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</si>
  <si>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</si>
  <si>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</si>
  <si>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</si>
  <si>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</si>
  <si>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</si>
  <si>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</si>
  <si>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</si>
  <si>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</si>
  <si>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</si>
  <si>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</si>
  <si>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</si>
  <si>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</si>
  <si>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</si>
  <si>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</si>
  <si>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</si>
  <si>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</si>
  <si>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</si>
  <si>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</si>
  <si>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</si>
  <si>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</si>
  <si>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</si>
  <si>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</si>
  <si>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</si>
  <si>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</si>
  <si>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</si>
  <si>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</si>
  <si>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</si>
  <si>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</si>
  <si>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</si>
  <si>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</si>
  <si>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</si>
  <si>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</si>
  <si>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</si>
  <si>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</si>
  <si>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</si>
  <si>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</si>
  <si>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</si>
  <si>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</si>
  <si>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</si>
  <si>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</si>
  <si>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</si>
  <si>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</si>
  <si>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</si>
  <si>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</si>
  <si>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</si>
  <si>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</si>
  <si>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</si>
  <si>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</si>
  <si>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</si>
  <si>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</si>
  <si>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</si>
  <si>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</si>
  <si>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</si>
  <si>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</si>
  <si>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</si>
  <si>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</si>
  <si>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</si>
  <si>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</si>
  <si>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</si>
  <si>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</si>
  <si>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</si>
  <si>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</si>
  <si>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</si>
  <si>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</si>
  <si>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</si>
  <si>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</si>
  <si>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</si>
  <si>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</si>
  <si>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</si>
  <si>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</si>
  <si>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</si>
  <si>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</si>
  <si>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</si>
  <si>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</si>
  <si>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</si>
  <si>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</si>
  <si>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</si>
  <si>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</si>
  <si>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</si>
  <si>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</si>
  <si>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</si>
  <si>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</si>
  <si>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</si>
  <si>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</si>
  <si>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</si>
  <si>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</si>
  <si>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</si>
  <si>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</si>
  <si>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</si>
  <si>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</si>
  <si>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</si>
  <si>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</si>
  <si>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</si>
  <si>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</si>
  <si>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</si>
  <si>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</si>
  <si>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</si>
  <si>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</si>
  <si>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</si>
  <si>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</si>
  <si>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</si>
  <si>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</si>
  <si>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</si>
  <si>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</si>
  <si>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</si>
  <si>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</si>
  <si>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</si>
  <si>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</si>
  <si>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</si>
  <si>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</si>
  <si>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</si>
  <si>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</si>
  <si>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</si>
  <si>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</si>
  <si>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</si>
  <si>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</si>
  <si>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</si>
  <si>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</si>
  <si>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</si>
  <si>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</si>
  <si>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</si>
  <si>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</si>
  <si>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</si>
  <si>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</si>
  <si>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</si>
  <si>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</si>
  <si>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</si>
  <si>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</si>
  <si>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</si>
  <si>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</si>
  <si>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</si>
  <si>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</si>
  <si>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</si>
  <si>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</si>
  <si>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</si>
  <si>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</si>
  <si>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</si>
  <si>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</si>
  <si>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</si>
  <si>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</si>
  <si>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</si>
  <si>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</si>
  <si>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</si>
  <si>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</si>
  <si>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</si>
  <si>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</si>
  <si>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</si>
  <si>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</si>
  <si>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</si>
  <si>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</si>
  <si>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</si>
  <si>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</si>
  <si>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</si>
  <si>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</si>
  <si>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</si>
  <si>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</si>
  <si>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</si>
  <si>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</si>
  <si>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</si>
  <si>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</si>
  <si>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</si>
  <si>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</si>
  <si>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</si>
  <si>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</si>
  <si>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</si>
  <si>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</si>
  <si>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</si>
  <si>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</si>
  <si>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</si>
  <si>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</si>
  <si>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</si>
  <si>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</si>
  <si>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</si>
  <si>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</si>
  <si>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</si>
  <si>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</si>
  <si>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</si>
  <si>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</si>
  <si>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</si>
  <si>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</si>
  <si>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</si>
  <si>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</si>
  <si>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</si>
  <si>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</si>
  <si>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</si>
  <si>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</si>
  <si>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</si>
  <si>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</si>
  <si>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</si>
  <si>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</si>
  <si>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</si>
  <si>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</si>
  <si>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</si>
  <si>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</si>
  <si>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</si>
  <si>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</si>
  <si>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</si>
  <si>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</si>
  <si>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</si>
  <si>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</si>
  <si>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</si>
  <si>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</si>
  <si>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</si>
  <si>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</si>
  <si>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</si>
  <si>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</si>
  <si>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</si>
  <si>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</si>
  <si>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</si>
  <si>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</si>
  <si>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</si>
  <si>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</si>
  <si>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</si>
  <si>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</si>
  <si>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</si>
  <si>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</si>
  <si>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</si>
  <si>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</si>
  <si>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</si>
  <si>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</si>
  <si>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</si>
  <si>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</si>
  <si>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</si>
  <si>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</si>
  <si>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</si>
  <si>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</si>
  <si>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</si>
  <si>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</si>
  <si>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</si>
  <si>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</si>
  <si>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</si>
  <si>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</si>
  <si>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</si>
  <si>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</si>
  <si>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</si>
  <si>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</si>
  <si>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</si>
  <si>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</si>
  <si>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</si>
  <si>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</si>
  <si>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</si>
  <si>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</si>
  <si>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</si>
  <si>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</si>
  <si>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</si>
  <si>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</si>
  <si>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</si>
  <si>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</si>
  <si>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</si>
  <si>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</si>
  <si>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</si>
  <si>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</si>
  <si>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</si>
  <si>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</si>
  <si>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</si>
  <si>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</si>
  <si>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</si>
  <si>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</si>
  <si>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</si>
  <si>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</si>
  <si>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</si>
  <si>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</si>
  <si>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</si>
  <si>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</si>
  <si>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</si>
  <si>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</si>
  <si>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</si>
  <si>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</si>
  <si>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</si>
  <si>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</si>
  <si>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</si>
  <si>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</si>
  <si>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</si>
  <si>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</si>
  <si>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</si>
  <si>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</si>
  <si>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</si>
  <si>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</si>
  <si>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</si>
  <si>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</si>
  <si>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</si>
  <si>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</si>
  <si>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</si>
  <si>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</si>
  <si>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</si>
  <si>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</si>
  <si>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</si>
  <si>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</si>
  <si>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</si>
  <si>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</si>
  <si>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</si>
  <si>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</si>
  <si>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</si>
  <si>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</si>
  <si>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</si>
  <si>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</si>
  <si>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</si>
  <si>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</si>
  <si>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</si>
  <si>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</si>
  <si>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</si>
  <si>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</si>
  <si>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</si>
  <si>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</si>
  <si>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</si>
  <si>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</si>
  <si>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</si>
  <si>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</si>
  <si>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</si>
  <si>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</si>
  <si>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</si>
  <si>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</si>
  <si>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</si>
  <si>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</si>
  <si>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</si>
  <si>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</si>
  <si>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</si>
  <si>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</si>
  <si>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</si>
  <si>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</si>
  <si>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</si>
  <si>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</si>
  <si>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</si>
  <si>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</si>
  <si>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</si>
  <si>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</si>
  <si>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</si>
  <si>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</si>
  <si>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</si>
  <si>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</si>
  <si>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</si>
  <si>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</si>
  <si>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</si>
  <si>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</si>
  <si>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</si>
  <si>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</si>
  <si>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</si>
  <si>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</si>
  <si>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</si>
  <si>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</si>
  <si>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</si>
  <si>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</si>
  <si>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</si>
  <si>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</si>
  <si>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</si>
  <si>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</si>
  <si>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</si>
  <si>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</si>
  <si>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</si>
  <si>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</si>
  <si>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</si>
  <si>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</si>
  <si>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</si>
  <si>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</si>
  <si>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</si>
  <si>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</si>
  <si>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</si>
  <si>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</si>
  <si>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</si>
  <si>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</si>
  <si>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</si>
  <si>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</si>
  <si>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</si>
  <si>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</si>
  <si>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</si>
  <si>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</si>
  <si>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</si>
  <si>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</si>
  <si>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</si>
  <si>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</si>
  <si>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</si>
  <si>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</si>
  <si>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</si>
  <si>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</si>
  <si>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</si>
  <si>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</si>
  <si>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</si>
  <si>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</si>
  <si>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</si>
  <si>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</si>
  <si>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</si>
  <si>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</si>
  <si>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</si>
  <si>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</si>
  <si>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</si>
  <si>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</si>
  <si>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</si>
  <si>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</si>
  <si>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</si>
  <si>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</si>
  <si>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</si>
  <si>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</si>
  <si>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</si>
  <si>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</si>
  <si>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</si>
  <si>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</si>
  <si>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</si>
  <si>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</si>
  <si>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</si>
  <si>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</si>
  <si>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</si>
  <si>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</si>
  <si>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</si>
  <si>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</si>
  <si>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</si>
  <si>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</si>
  <si>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</si>
  <si>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</si>
  <si>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</si>
  <si>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</si>
  <si>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</si>
  <si>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</si>
  <si>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</si>
  <si>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</si>
  <si>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</si>
  <si>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</si>
  <si>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</si>
  <si>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</si>
  <si>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</si>
  <si>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</si>
  <si>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</si>
  <si>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</si>
  <si>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</si>
  <si>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</si>
  <si>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</si>
  <si>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</si>
  <si>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</si>
  <si>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</si>
  <si>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</si>
  <si>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</si>
  <si>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</si>
  <si>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</si>
  <si>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</si>
  <si>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</si>
  <si>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</si>
  <si>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</si>
  <si>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</si>
  <si>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</si>
  <si>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</si>
  <si>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</si>
  <si>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</si>
  <si>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</si>
  <si>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</si>
  <si>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</si>
  <si>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</si>
  <si>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</si>
  <si>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</si>
  <si>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</si>
  <si>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</si>
  <si>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</si>
  <si>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</si>
  <si>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</si>
  <si>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</si>
  <si>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</si>
  <si>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</si>
  <si>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</si>
  <si>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</si>
  <si>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</si>
  <si>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</si>
  <si>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</si>
  <si>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</si>
  <si>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</si>
  <si>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</si>
  <si>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</si>
  <si>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</si>
  <si>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</si>
  <si>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</si>
  <si>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</si>
  <si>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</si>
  <si>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</si>
  <si>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</si>
  <si>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</si>
  <si>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</si>
  <si>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</si>
  <si>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</si>
  <si>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</si>
  <si>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</si>
  <si>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</si>
  <si>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</si>
  <si>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</si>
  <si>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</si>
  <si>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</si>
  <si>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</si>
  <si>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</si>
  <si>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</si>
  <si>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</si>
  <si>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</si>
  <si>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</si>
  <si>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</si>
  <si>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</si>
  <si>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</si>
  <si>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</si>
  <si>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</si>
  <si>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</si>
  <si>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</si>
  <si>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</si>
  <si>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</si>
  <si>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</si>
  <si>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</si>
  <si>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</si>
  <si>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</si>
  <si>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</si>
  <si>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</si>
  <si>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</si>
  <si>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</si>
  <si>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</si>
  <si>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</si>
  <si>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</si>
  <si>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</si>
  <si>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</si>
  <si>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</si>
  <si>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</si>
  <si>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</si>
  <si>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</si>
  <si>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</si>
  <si>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</si>
  <si>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</si>
  <si>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</si>
  <si>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</si>
  <si>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</si>
  <si>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</si>
  <si>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</si>
  <si>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</si>
  <si>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</si>
  <si>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</si>
  <si>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</si>
  <si>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</si>
  <si>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</si>
  <si>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</si>
  <si>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</si>
  <si>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</si>
  <si>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</si>
  <si>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</si>
  <si>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</si>
  <si>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</si>
  <si>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</si>
  <si>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</si>
  <si>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</si>
  <si>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</si>
  <si>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</si>
  <si>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</si>
  <si>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</si>
  <si>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</si>
  <si>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</si>
  <si>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</si>
  <si>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</si>
  <si>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</si>
  <si>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</si>
  <si>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</si>
  <si>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</si>
  <si>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</si>
  <si>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</si>
  <si>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</si>
  <si>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</si>
  <si>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</si>
  <si>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</si>
  <si>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</si>
  <si>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</si>
  <si>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</si>
  <si>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</si>
  <si>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</si>
  <si>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</si>
  <si>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</si>
  <si>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</si>
  <si>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</si>
  <si>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</si>
  <si>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</si>
  <si>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</si>
  <si>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</si>
  <si>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</si>
  <si>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</si>
  <si>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</si>
  <si>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</si>
  <si>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</si>
  <si>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</si>
  <si>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</si>
  <si>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</si>
  <si>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</si>
  <si>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</si>
  <si>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</si>
  <si>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</si>
  <si>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</si>
  <si>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</si>
  <si>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</si>
  <si>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</si>
  <si>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</si>
  <si>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</si>
  <si>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</si>
  <si>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</si>
  <si>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</si>
  <si>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</si>
  <si>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</si>
  <si>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</si>
  <si>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</si>
  <si>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</si>
  <si>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</si>
  <si>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</si>
  <si>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</si>
  <si>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</si>
  <si>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</si>
  <si>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</si>
  <si>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</si>
  <si>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</si>
  <si>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</si>
  <si>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</si>
  <si>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</si>
  <si>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</si>
  <si>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</si>
  <si>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</si>
  <si>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</si>
  <si>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</si>
  <si>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</si>
  <si>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</si>
  <si>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</si>
  <si>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</si>
  <si>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</si>
  <si>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</si>
  <si>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</si>
  <si>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</si>
  <si>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</si>
  <si>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</si>
  <si>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</si>
  <si>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</si>
  <si>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</si>
  <si>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</si>
  <si>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</si>
  <si>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</si>
  <si>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</si>
  <si>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</si>
  <si>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</si>
  <si>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</si>
  <si>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</si>
  <si>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</si>
  <si>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</si>
  <si>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</si>
  <si>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</si>
  <si>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</si>
  <si>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</si>
  <si>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</si>
  <si>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</si>
  <si>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</si>
  <si>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</si>
  <si>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</si>
  <si>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</si>
  <si>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</si>
  <si>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</si>
  <si>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</si>
  <si>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</si>
  <si>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</si>
  <si>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</si>
  <si>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</si>
  <si>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</si>
  <si>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</si>
  <si>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</si>
  <si>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</si>
  <si>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</si>
  <si>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</si>
  <si>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</si>
  <si>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</si>
  <si>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</si>
  <si>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</si>
  <si>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</si>
  <si>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</si>
  <si>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</si>
  <si>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</si>
  <si>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</si>
  <si>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</si>
  <si>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</si>
  <si>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</si>
  <si>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</si>
  <si>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</si>
  <si>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</si>
  <si>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</si>
  <si>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</si>
  <si>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</si>
  <si>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</si>
  <si>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</si>
  <si>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</si>
  <si>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</si>
  <si>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</si>
  <si>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</si>
  <si>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</si>
  <si>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</si>
  <si>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</si>
  <si>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</si>
  <si>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</si>
  <si>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</si>
  <si>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</si>
  <si>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</si>
  <si>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</si>
  <si>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</si>
  <si>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</si>
  <si>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</si>
  <si>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</si>
  <si>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</si>
  <si>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</si>
  <si>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</si>
  <si>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</si>
  <si>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</si>
  <si>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</si>
  <si>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</si>
  <si>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</si>
  <si>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</si>
  <si>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</si>
  <si>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</si>
  <si>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</si>
  <si>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</si>
  <si>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</si>
  <si>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</si>
  <si>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</si>
  <si>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</si>
  <si>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</si>
  <si>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</si>
  <si>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</si>
  <si>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</si>
  <si>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</si>
  <si>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</si>
  <si>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</si>
  <si>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</si>
  <si>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</si>
  <si>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</si>
  <si>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</si>
  <si>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</si>
  <si>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</si>
  <si>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</si>
  <si>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</si>
  <si>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</si>
  <si>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</si>
  <si>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</si>
  <si>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</si>
  <si>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</si>
  <si>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</si>
  <si>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</si>
  <si>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</si>
  <si>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</si>
  <si>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</si>
  <si>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</si>
  <si>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</si>
  <si>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</si>
  <si>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</si>
  <si>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</si>
  <si>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</si>
  <si>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</si>
  <si>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</si>
  <si>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</si>
  <si>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</si>
  <si>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</si>
  <si>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</si>
  <si>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</si>
  <si>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</si>
  <si>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</si>
  <si>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</si>
  <si>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</si>
  <si>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</si>
  <si>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</si>
  <si>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</si>
  <si>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</si>
  <si>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</si>
  <si>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</si>
  <si>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</si>
  <si>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</si>
  <si>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</si>
  <si>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</si>
  <si>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</si>
  <si>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</si>
  <si>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</si>
  <si>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</si>
  <si>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</si>
  <si>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</si>
  <si>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</si>
  <si>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</si>
  <si>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</si>
  <si>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</si>
  <si>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</si>
  <si>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</si>
  <si>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</si>
  <si>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</si>
  <si>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</si>
  <si>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</si>
  <si>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</si>
  <si>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</si>
  <si>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</si>
  <si>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</si>
  <si>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</si>
  <si>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</si>
  <si>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</si>
  <si>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</si>
  <si>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</si>
  <si>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</si>
  <si>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</si>
  <si>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</si>
  <si>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</si>
  <si>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</si>
  <si>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</si>
  <si>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</si>
  <si>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</si>
  <si>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</si>
  <si>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</si>
  <si>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</si>
  <si>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</si>
  <si>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</si>
  <si>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</si>
  <si>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</si>
  <si>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</si>
  <si>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</si>
  <si>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</si>
  <si>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</si>
  <si>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</si>
  <si>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</si>
  <si>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</si>
  <si>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</si>
  <si>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</si>
  <si>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</si>
  <si>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</si>
  <si>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</si>
  <si>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</si>
  <si>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</si>
  <si>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</si>
  <si>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</si>
  <si>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</si>
  <si>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</si>
  <si>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</si>
  <si>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</si>
  <si>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</si>
  <si>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</si>
  <si>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</si>
  <si>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</si>
  <si>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</si>
  <si>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</si>
  <si>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</si>
  <si>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</si>
  <si>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</si>
  <si>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</si>
  <si>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</si>
  <si>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</si>
  <si>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</si>
  <si>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</si>
  <si>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</si>
  <si>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</si>
  <si>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</si>
  <si>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</si>
  <si>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</si>
  <si>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</si>
  <si>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</si>
  <si>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</si>
  <si>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</si>
  <si>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</si>
  <si>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</si>
  <si>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</si>
  <si>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</si>
  <si>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</si>
  <si>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</si>
  <si>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</si>
  <si>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</si>
  <si>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</si>
  <si>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</si>
  <si>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</si>
  <si>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</si>
  <si>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</si>
  <si>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</si>
  <si>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</si>
  <si>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</si>
  <si>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</si>
  <si>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</si>
  <si>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</si>
  <si>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</si>
  <si>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</si>
  <si>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</si>
  <si>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</si>
  <si>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</si>
  <si>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</si>
  <si>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</si>
  <si>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</si>
  <si>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</si>
  <si>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</si>
  <si>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</si>
  <si>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</si>
  <si>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</si>
  <si>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</si>
  <si>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</si>
  <si>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</si>
  <si>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</si>
  <si>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</si>
  <si>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</si>
  <si>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</si>
  <si>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</si>
  <si>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</si>
  <si>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</si>
  <si>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</si>
  <si>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</si>
  <si>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</si>
  <si>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</si>
  <si>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</si>
  <si>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</si>
  <si>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</si>
  <si>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</si>
  <si>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</si>
  <si>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</si>
  <si>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</si>
  <si>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</si>
  <si>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</si>
  <si>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</si>
  <si>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</si>
  <si>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</si>
  <si>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</si>
  <si>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</si>
  <si>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</si>
  <si>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</si>
  <si>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</si>
  <si>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</si>
  <si>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</si>
  <si>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</si>
  <si>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</si>
  <si>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</si>
  <si>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</si>
  <si>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</si>
  <si>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</si>
  <si>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</si>
  <si>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</si>
  <si>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</si>
  <si>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</si>
  <si>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</si>
  <si>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</si>
  <si>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</si>
  <si>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</si>
  <si>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</si>
  <si>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</si>
  <si>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</si>
  <si>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</si>
  <si>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</si>
  <si>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</si>
  <si>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</si>
  <si>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</si>
  <si>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</si>
  <si>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</si>
  <si>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</si>
  <si>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</si>
  <si>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</si>
  <si>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</si>
  <si>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</si>
  <si>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</si>
  <si>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</si>
  <si>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</si>
  <si>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</si>
  <si>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</si>
  <si>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</si>
  <si>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</si>
  <si>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</si>
  <si>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</si>
  <si>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</si>
  <si>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</si>
  <si>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</si>
  <si>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</si>
  <si>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</si>
  <si>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</si>
  <si>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</si>
  <si>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</si>
  <si>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</si>
  <si>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</si>
  <si>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</si>
  <si>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</si>
  <si>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</si>
  <si>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</si>
  <si>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</si>
  <si>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</si>
  <si>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</si>
  <si>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</si>
  <si>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</si>
  <si>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</si>
  <si>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</si>
  <si>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</si>
  <si>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</si>
  <si>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</si>
  <si>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</si>
  <si>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</si>
  <si>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</si>
  <si>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</si>
  <si>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</si>
  <si>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</si>
  <si>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</si>
  <si>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</si>
  <si>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</si>
  <si>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</si>
  <si>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</si>
  <si>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</si>
  <si>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</si>
  <si>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</si>
  <si>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</si>
  <si>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</si>
  <si>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</si>
  <si>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</si>
  <si>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</si>
  <si>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</si>
  <si>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</si>
  <si>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</si>
  <si>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</si>
  <si>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</si>
  <si>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</si>
  <si>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</si>
  <si>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</si>
  <si>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</si>
  <si>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</si>
  <si>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</si>
  <si>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</si>
  <si>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</si>
  <si>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</si>
  <si>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</si>
  <si>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</si>
  <si>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</si>
  <si>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</si>
  <si>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</si>
  <si>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</si>
  <si>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</si>
  <si>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</si>
  <si>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</si>
  <si>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</si>
  <si>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</si>
  <si>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</si>
  <si>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</si>
  <si>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</si>
  <si>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</si>
  <si>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</si>
  <si>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</si>
  <si>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</si>
  <si>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</si>
  <si>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</si>
  <si>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</si>
  <si>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</si>
  <si>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</si>
  <si>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</si>
  <si>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</si>
  <si>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</si>
  <si>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</si>
  <si>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</si>
  <si>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</si>
  <si>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</si>
  <si>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</si>
  <si>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</si>
  <si>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</si>
  <si>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</si>
  <si>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</si>
  <si>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</si>
  <si>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</si>
  <si>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</si>
  <si>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</si>
  <si>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</si>
  <si>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</si>
  <si>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</si>
  <si>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</si>
  <si>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</si>
  <si>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</si>
  <si>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</si>
  <si>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</si>
  <si>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</si>
  <si>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</si>
  <si>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</si>
  <si>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</si>
  <si>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</si>
  <si>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</si>
  <si>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</si>
  <si>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</si>
  <si>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</si>
  <si>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</si>
  <si>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</si>
  <si>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</si>
  <si>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</si>
  <si>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</si>
  <si>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</si>
  <si>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</si>
  <si>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</si>
  <si>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</si>
  <si>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</si>
  <si>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</si>
  <si>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</si>
  <si>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</si>
  <si>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</si>
  <si>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</si>
  <si>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</si>
  <si>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</si>
  <si>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</si>
  <si>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</si>
  <si>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</si>
  <si>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</si>
  <si>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</si>
  <si>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</si>
  <si>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</si>
  <si>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</si>
  <si>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</si>
  <si>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</si>
  <si>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</si>
  <si>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</si>
  <si>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</si>
  <si>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</si>
  <si>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</si>
  <si>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</si>
  <si>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</si>
  <si>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</si>
  <si>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</si>
  <si>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</si>
  <si>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</si>
  <si>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</si>
  <si>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</si>
  <si>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</si>
  <si>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</si>
  <si>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</si>
  <si>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</si>
  <si>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</si>
  <si>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</si>
  <si>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</si>
  <si>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</si>
  <si>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</si>
  <si>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</si>
  <si>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</si>
  <si>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</si>
  <si>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</si>
  <si>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</si>
  <si>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</si>
  <si>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</si>
  <si>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</si>
  <si>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</si>
  <si>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</si>
  <si>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</si>
  <si>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</si>
  <si>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</si>
  <si>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</si>
  <si>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</si>
  <si>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</si>
  <si>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</si>
  <si>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</si>
  <si>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</si>
  <si>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</si>
  <si>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</si>
  <si>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</si>
  <si>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</si>
  <si>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</si>
  <si>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</si>
  <si>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</si>
  <si>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</si>
  <si>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</si>
  <si>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</si>
  <si>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</si>
  <si>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</si>
  <si>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</si>
  <si>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</si>
  <si>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</si>
  <si>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</si>
  <si>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</si>
  <si>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</si>
  <si>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</si>
  <si>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</si>
  <si>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</si>
  <si>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</si>
  <si>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</si>
  <si>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</si>
  <si>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</si>
  <si>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</si>
  <si>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</si>
  <si>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</si>
  <si>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</si>
  <si>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</si>
  <si>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</si>
  <si>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</si>
  <si>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</si>
  <si>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</si>
  <si>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</si>
  <si>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</si>
  <si>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</si>
  <si>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</si>
  <si>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</si>
  <si>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</si>
  <si>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</si>
  <si>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</si>
  <si>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</si>
  <si>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</si>
  <si>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</si>
  <si>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</si>
  <si>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</si>
  <si>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</si>
  <si>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</si>
  <si>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</si>
  <si>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</si>
  <si>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</si>
  <si>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</si>
  <si>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</si>
  <si>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</si>
  <si>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</si>
  <si>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</si>
  <si>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</si>
  <si>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</si>
  <si>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</si>
  <si>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</si>
  <si>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</si>
  <si>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</si>
  <si>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</si>
  <si>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</si>
  <si>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</si>
  <si>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</si>
  <si>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</si>
  <si>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</si>
  <si>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</si>
  <si>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</si>
  <si>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</si>
  <si>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</si>
  <si>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</si>
  <si>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</si>
  <si>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</si>
  <si>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</si>
  <si>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</si>
  <si>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</si>
  <si>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</si>
  <si>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</si>
  <si>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</si>
  <si>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</si>
  <si>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</si>
  <si>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</si>
  <si>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</si>
  <si>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</si>
  <si>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</si>
  <si>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</si>
  <si>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</si>
  <si>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</si>
  <si>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</si>
  <si>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</si>
  <si>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</si>
  <si>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</si>
  <si>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</si>
  <si>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</si>
  <si>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</si>
  <si>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</si>
  <si>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</si>
  <si>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</si>
  <si>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</si>
  <si>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</si>
  <si>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</si>
  <si>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</si>
  <si>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</si>
  <si>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</si>
  <si>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</si>
  <si>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</si>
  <si>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</si>
  <si>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</si>
  <si>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</si>
  <si>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</si>
  <si>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</si>
  <si>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</si>
  <si>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</si>
  <si>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</si>
  <si>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</si>
  <si>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</si>
  <si>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</si>
  <si>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</si>
  <si>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</si>
  <si>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</si>
  <si>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</si>
  <si>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</si>
  <si>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</si>
  <si>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</si>
  <si>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</si>
  <si>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</si>
  <si>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</si>
  <si>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</si>
  <si>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</si>
  <si>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</si>
  <si>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</si>
  <si>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</si>
  <si>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</si>
  <si>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</si>
  <si>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</si>
  <si>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</si>
  <si>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</si>
  <si>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</si>
  <si>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</si>
  <si>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</si>
  <si>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</si>
  <si>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</si>
  <si>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</si>
  <si>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</si>
  <si>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</si>
  <si>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</si>
  <si>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</si>
  <si>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</si>
  <si>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</si>
  <si>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</si>
  <si>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</si>
  <si>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</si>
  <si>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</si>
  <si>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</si>
  <si>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</si>
  <si>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</si>
  <si>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</si>
  <si>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</si>
  <si>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</si>
  <si>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</si>
  <si>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</si>
  <si>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</si>
  <si>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</si>
  <si>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</si>
  <si>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</si>
  <si>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</si>
  <si>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</si>
  <si>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</si>
  <si>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</si>
  <si>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</si>
  <si>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</si>
  <si>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</si>
  <si>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</si>
  <si>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</si>
  <si>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</si>
  <si>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</si>
  <si>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</si>
  <si>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</si>
  <si>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</si>
  <si>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</si>
  <si>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</si>
  <si>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</si>
  <si>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</si>
  <si>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</si>
  <si>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</si>
  <si>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</si>
  <si>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</si>
  <si>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</si>
  <si>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</si>
  <si>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</si>
  <si>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</si>
  <si>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</si>
  <si>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</si>
  <si>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</si>
  <si>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</si>
  <si>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</si>
  <si>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</si>
  <si>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</si>
  <si>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</si>
  <si>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</si>
  <si>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</si>
  <si>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</si>
  <si>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</si>
  <si>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</si>
  <si>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</si>
  <si>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</si>
  <si>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</si>
  <si>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</si>
  <si>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</si>
  <si>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</si>
  <si>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</si>
  <si>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</si>
  <si>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</si>
  <si>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</si>
  <si>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</si>
  <si>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</si>
  <si>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</si>
  <si>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</si>
  <si>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</si>
  <si>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</si>
  <si>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</si>
  <si>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</si>
  <si>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</si>
  <si>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</si>
  <si>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</si>
  <si>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</si>
  <si>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</si>
  <si>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</si>
  <si>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</si>
  <si>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</si>
  <si>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</si>
  <si>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</si>
  <si>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</si>
  <si>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</si>
  <si>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</si>
  <si>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</si>
  <si>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</si>
  <si>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</si>
  <si>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</si>
  <si>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</si>
  <si>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</si>
  <si>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</si>
  <si>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</si>
  <si>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</si>
  <si>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</si>
  <si>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</si>
  <si>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</si>
  <si>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</si>
  <si>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</si>
  <si>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</si>
  <si>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</si>
  <si>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</si>
  <si>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</si>
  <si>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</si>
  <si>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</si>
  <si>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</si>
  <si>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</si>
  <si>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</si>
  <si>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</si>
  <si>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</si>
  <si>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</si>
  <si>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</si>
  <si>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</si>
  <si>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</si>
  <si>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</si>
  <si>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</si>
  <si>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</si>
  <si>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</si>
  <si>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</si>
  <si>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</si>
  <si>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</si>
  <si>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</si>
  <si>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</si>
  <si>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</si>
  <si>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</si>
  <si>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</si>
  <si>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</si>
  <si>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</si>
  <si>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</si>
  <si>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</si>
  <si>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</si>
  <si>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</si>
  <si>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</si>
  <si>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</si>
  <si>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</si>
  <si>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</si>
  <si>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</si>
  <si>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</si>
  <si>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</si>
  <si>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</si>
  <si>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</si>
  <si>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</si>
  <si>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</si>
  <si>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</si>
  <si>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</si>
  <si>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</si>
  <si>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</si>
  <si>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</si>
  <si>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</si>
  <si>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</si>
  <si>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</si>
  <si>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</si>
  <si>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</si>
  <si>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</si>
  <si>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</si>
  <si>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</si>
  <si>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</si>
  <si>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</si>
  <si>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</si>
  <si>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</si>
  <si>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</si>
  <si>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</si>
  <si>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</si>
  <si>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</si>
  <si>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</si>
  <si>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</si>
  <si>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</si>
  <si>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</si>
  <si>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</si>
  <si>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</si>
  <si>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</si>
  <si>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</si>
  <si>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</si>
  <si>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</si>
  <si>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</si>
  <si>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</si>
  <si>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</si>
  <si>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</si>
  <si>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</si>
  <si>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</si>
  <si>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</si>
  <si>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</si>
  <si>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</si>
  <si>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</si>
  <si>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</si>
  <si>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</si>
  <si>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</si>
  <si>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</si>
  <si>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</si>
  <si>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</si>
  <si>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</si>
  <si>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</si>
  <si>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</si>
  <si>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</si>
  <si>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</si>
  <si>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</si>
  <si>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</si>
  <si>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</si>
  <si>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</si>
  <si>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</si>
  <si>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</si>
  <si>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</si>
  <si>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</si>
  <si>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</si>
  <si>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</si>
  <si>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</si>
  <si>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</si>
  <si>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</si>
  <si>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</si>
  <si>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</si>
  <si>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</si>
  <si>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</si>
  <si>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</si>
  <si>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</si>
  <si>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</si>
  <si>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</si>
  <si>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</si>
  <si>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</si>
  <si>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</si>
  <si>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</si>
  <si>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</si>
  <si>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</si>
  <si>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</si>
  <si>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</si>
  <si>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</si>
  <si>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</si>
  <si>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</si>
  <si>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</si>
  <si>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</si>
  <si>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</si>
  <si>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</si>
  <si>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</si>
  <si>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</si>
  <si>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</si>
  <si>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</si>
  <si>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</si>
  <si>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</si>
  <si>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</si>
  <si>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</si>
  <si>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</si>
  <si>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</si>
  <si>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</si>
  <si>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</si>
  <si>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</si>
  <si>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</si>
  <si>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</si>
  <si>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</si>
  <si>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</si>
  <si>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</si>
  <si>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</si>
  <si>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</si>
  <si>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</si>
  <si>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</si>
  <si>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</si>
  <si>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</si>
  <si>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</si>
  <si>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</si>
  <si>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</si>
  <si>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</si>
  <si>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</si>
  <si>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</si>
  <si>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</si>
  <si>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</si>
  <si>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</si>
  <si>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</si>
  <si>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</si>
  <si>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</si>
  <si>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</si>
  <si>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</si>
  <si>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</si>
  <si>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</si>
  <si>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</si>
  <si>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</si>
  <si>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</si>
  <si>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</si>
  <si>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</si>
  <si>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</si>
  <si>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</si>
  <si>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</si>
  <si>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</si>
  <si>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</si>
  <si>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</si>
  <si>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</si>
  <si>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</si>
  <si>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</si>
  <si>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</si>
  <si>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</si>
  <si>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</si>
  <si>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</si>
  <si>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</si>
  <si>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</si>
  <si>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</si>
  <si>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</si>
  <si>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</si>
  <si>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</si>
  <si>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</si>
  <si>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</si>
  <si>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</si>
  <si>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</si>
  <si>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</si>
  <si>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</si>
  <si>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</si>
  <si>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</si>
  <si>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</si>
  <si>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</si>
  <si>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</si>
  <si>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</si>
  <si>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</si>
  <si>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</si>
  <si>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</si>
  <si>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</si>
  <si>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</si>
  <si>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</si>
  <si>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</si>
  <si>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</si>
  <si>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</si>
  <si>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</si>
  <si>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</si>
  <si>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</si>
  <si>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</si>
  <si>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</si>
  <si>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</si>
  <si>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</si>
  <si>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</si>
  <si>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</si>
  <si>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</si>
  <si>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</si>
  <si>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</si>
  <si>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</si>
  <si>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</si>
  <si>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</si>
  <si>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</si>
  <si>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</si>
  <si>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</si>
  <si>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</si>
  <si>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</si>
  <si>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</si>
  <si>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</si>
  <si>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</si>
  <si>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</si>
  <si>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</si>
  <si>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</si>
  <si>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</si>
  <si>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</si>
  <si>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</si>
  <si>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</si>
  <si>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</si>
  <si>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</si>
  <si>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</si>
  <si>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</si>
  <si>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</si>
  <si>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</si>
  <si>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</si>
  <si>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</si>
  <si>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</si>
  <si>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</si>
  <si>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</si>
  <si>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</si>
  <si>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</si>
  <si>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</si>
  <si>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</si>
  <si>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</si>
  <si>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</si>
  <si>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</si>
  <si>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</si>
  <si>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</si>
  <si>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</si>
  <si>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</si>
  <si>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</si>
  <si>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</si>
  <si>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</si>
  <si>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</si>
  <si>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</si>
  <si>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</si>
  <si>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</si>
  <si>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</si>
  <si>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</si>
  <si>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</si>
  <si>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</si>
  <si>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</si>
  <si>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</si>
  <si>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</si>
  <si>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</si>
  <si>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</si>
  <si>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</si>
  <si>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</si>
  <si>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</si>
  <si>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</si>
  <si>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</si>
  <si>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</si>
  <si>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</si>
  <si>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</si>
  <si>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</si>
  <si>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</si>
  <si>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</si>
  <si>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</si>
  <si>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</si>
  <si>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</si>
  <si>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</si>
  <si>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</si>
  <si>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</si>
  <si>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</si>
  <si>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</si>
  <si>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</si>
  <si>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</si>
  <si>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</si>
  <si>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</si>
  <si>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</si>
  <si>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</si>
  <si>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</si>
  <si>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</si>
  <si>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</si>
  <si>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</si>
  <si>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</si>
  <si>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</si>
  <si>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</si>
  <si>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</si>
  <si>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</si>
  <si>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</si>
  <si>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</si>
  <si>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</si>
  <si>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</si>
  <si>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</si>
  <si>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</si>
  <si>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</si>
  <si>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</si>
  <si>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</si>
  <si>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</si>
  <si>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</si>
  <si>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</si>
  <si>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</si>
  <si>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</si>
  <si>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</si>
  <si>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</si>
  <si>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</si>
  <si>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</si>
  <si>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</si>
  <si>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</si>
  <si>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</si>
  <si>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</si>
  <si>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</si>
  <si>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</si>
  <si>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</si>
  <si>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</si>
  <si>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</si>
  <si>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</si>
  <si>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</si>
  <si>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</si>
  <si>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</si>
  <si>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</si>
  <si>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</si>
  <si>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</si>
  <si>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</si>
  <si>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</si>
  <si>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</si>
  <si>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</si>
  <si>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</si>
  <si>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</si>
  <si>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</si>
  <si>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</si>
  <si>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</si>
  <si>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</si>
  <si>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</si>
  <si>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</si>
  <si>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</si>
  <si>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</si>
  <si>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</si>
  <si>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</si>
  <si>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</si>
  <si>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</si>
  <si>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</si>
  <si>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</si>
  <si>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</si>
  <si>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</si>
  <si>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</si>
  <si>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</si>
  <si>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</si>
  <si>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</si>
  <si>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</si>
  <si>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</si>
  <si>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</si>
  <si>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</si>
  <si>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</si>
  <si>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</si>
  <si>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</si>
  <si>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</si>
  <si>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</si>
  <si>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</si>
  <si>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</si>
  <si>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</si>
  <si>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</si>
  <si>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</si>
  <si>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</si>
  <si>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</si>
  <si>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</si>
  <si>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</si>
  <si>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</si>
  <si>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</si>
  <si>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</si>
  <si>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</si>
  <si>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</si>
  <si>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</si>
  <si>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</si>
  <si>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</si>
  <si>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</si>
  <si>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</si>
  <si>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</si>
  <si>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</si>
  <si>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</si>
  <si>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</si>
  <si>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</si>
  <si>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</si>
  <si>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</si>
  <si>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</si>
  <si>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</si>
  <si>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</si>
  <si>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</si>
  <si>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</si>
  <si>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</si>
  <si>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</si>
  <si>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</si>
  <si>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</si>
  <si>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</si>
  <si>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</si>
  <si>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</si>
  <si>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</si>
  <si>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</si>
  <si>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</si>
  <si>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</si>
  <si>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</si>
  <si>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</si>
  <si>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</si>
  <si>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</si>
  <si>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</si>
  <si>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</si>
  <si>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</si>
  <si>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</si>
  <si>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</si>
  <si>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</si>
  <si>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</si>
  <si>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</si>
  <si>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</si>
  <si>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</si>
  <si>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</si>
  <si>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</si>
  <si>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</si>
  <si>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</si>
  <si>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</si>
  <si>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</si>
  <si>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</si>
  <si>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</si>
  <si>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</si>
  <si>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</si>
  <si>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</si>
  <si>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</si>
  <si>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</si>
  <si>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</si>
  <si>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</si>
  <si>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</si>
  <si>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</si>
  <si>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</si>
  <si>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</si>
  <si>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</si>
  <si>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</si>
  <si>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</si>
  <si>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</si>
  <si>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</si>
  <si>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</si>
  <si>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</si>
  <si>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</si>
  <si>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</si>
  <si>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</si>
  <si>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</si>
  <si>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</si>
  <si>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</si>
  <si>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</si>
  <si>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</si>
  <si>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</si>
  <si>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</si>
  <si>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</si>
  <si>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</si>
  <si>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</si>
  <si>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</si>
  <si>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</si>
  <si>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</si>
  <si>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</si>
  <si>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</si>
  <si>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</si>
  <si>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</si>
  <si>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</si>
  <si>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</si>
  <si>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</si>
  <si>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</si>
  <si>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</si>
  <si>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</si>
  <si>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</si>
  <si>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</si>
  <si>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</si>
  <si>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</si>
  <si>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</si>
  <si>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</si>
  <si>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</si>
  <si>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</si>
  <si>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</si>
  <si>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</si>
  <si>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</si>
  <si>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</si>
  <si>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</si>
  <si>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</si>
  <si>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</si>
  <si>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</si>
  <si>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</si>
  <si>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</si>
  <si>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</si>
  <si>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</si>
  <si>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</si>
  <si>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</si>
  <si>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</si>
  <si>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</si>
  <si>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</si>
  <si>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</si>
  <si>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</si>
  <si>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</si>
  <si>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</si>
  <si>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</si>
  <si>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</si>
  <si>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</si>
  <si>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</si>
  <si>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</si>
  <si>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</si>
  <si>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</si>
  <si>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</si>
  <si>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</si>
  <si>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</si>
  <si>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</si>
  <si>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</si>
  <si>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</si>
  <si>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</si>
  <si>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</si>
  <si>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</si>
  <si>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</si>
  <si>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</si>
  <si>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</si>
  <si>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</si>
  <si>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</si>
  <si>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</si>
  <si>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</si>
  <si>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</si>
  <si>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</si>
  <si>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</si>
  <si>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</si>
  <si>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</si>
  <si>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</si>
  <si>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</si>
  <si>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</si>
  <si>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</si>
  <si>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</si>
  <si>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</si>
  <si>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</si>
  <si>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</si>
  <si>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</si>
  <si>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</si>
  <si>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</si>
  <si>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</si>
  <si>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</si>
  <si>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</si>
  <si>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</si>
  <si>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</si>
  <si>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</si>
  <si>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</si>
  <si>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</si>
  <si>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</si>
  <si>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</si>
  <si>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</si>
  <si>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</si>
  <si>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</si>
  <si>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</si>
  <si>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</si>
  <si>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</si>
  <si>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</si>
  <si>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</si>
  <si>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</si>
  <si>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</si>
  <si>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</si>
  <si>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</si>
  <si>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</si>
  <si>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</si>
  <si>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</si>
  <si>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</si>
  <si>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</si>
  <si>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</si>
  <si>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</si>
  <si>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</si>
  <si>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</si>
  <si>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</si>
  <si>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</si>
  <si>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</si>
  <si>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</si>
  <si>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</si>
  <si>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</si>
  <si>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</si>
  <si>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</si>
  <si>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</si>
  <si>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</si>
  <si>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</si>
  <si>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</si>
  <si>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</si>
  <si>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</si>
  <si>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</si>
  <si>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</si>
  <si>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</si>
  <si>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</si>
  <si>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</si>
  <si>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</si>
  <si>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</si>
  <si>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</si>
  <si>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</si>
  <si>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</si>
  <si>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</si>
  <si>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</si>
  <si>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</si>
  <si>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</si>
  <si>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</si>
  <si>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</si>
  <si>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</si>
  <si>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</si>
  <si>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</si>
  <si>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</si>
  <si>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</si>
  <si>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</si>
  <si>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</si>
  <si>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</si>
  <si>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</si>
  <si>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</si>
  <si>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</si>
  <si>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</si>
  <si>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</si>
  <si>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</si>
  <si>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</si>
  <si>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</si>
  <si>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</si>
  <si>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</si>
  <si>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</si>
  <si>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</si>
  <si>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</si>
  <si>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</si>
  <si>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</si>
  <si>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</si>
  <si>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</si>
  <si>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</si>
  <si>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</si>
  <si>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</si>
  <si>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</si>
  <si>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</si>
  <si>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</si>
  <si>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</si>
  <si>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</si>
  <si>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</si>
  <si>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</si>
  <si>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</si>
  <si>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</si>
  <si>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</si>
  <si>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</si>
  <si>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</si>
  <si>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</si>
  <si>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</si>
  <si>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</si>
  <si>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</si>
  <si>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</si>
  <si>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</si>
  <si>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</si>
  <si>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</si>
  <si>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</si>
  <si>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</si>
  <si>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</si>
  <si>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</si>
  <si>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</si>
  <si>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</si>
  <si>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</si>
  <si>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</si>
  <si>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</si>
  <si>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</si>
  <si>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</si>
  <si>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</si>
  <si>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</si>
  <si>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</si>
  <si>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</si>
  <si>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</si>
  <si>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</si>
  <si>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</si>
  <si>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</si>
  <si>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</si>
  <si>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</si>
  <si>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</si>
  <si>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</si>
  <si>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</si>
  <si>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</si>
  <si>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</si>
  <si>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</si>
  <si>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</si>
  <si>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</si>
  <si>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</si>
  <si>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</si>
  <si>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</si>
  <si>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</si>
  <si>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</si>
  <si>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</si>
  <si>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</si>
  <si>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</si>
  <si>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</si>
  <si>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</si>
  <si>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</si>
  <si>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</si>
  <si>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</si>
  <si>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</si>
  <si>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</si>
  <si>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</si>
  <si>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</si>
  <si>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</si>
  <si>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</si>
  <si>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</si>
  <si>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</si>
  <si>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</si>
  <si>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</si>
  <si>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</si>
  <si>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</si>
  <si>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</si>
  <si>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</si>
  <si>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</si>
  <si>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</si>
  <si>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</si>
  <si>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</si>
  <si>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</si>
  <si>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</si>
  <si>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</si>
  <si>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</si>
  <si>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</si>
  <si>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</si>
  <si>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</si>
  <si>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</si>
  <si>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</si>
  <si>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</si>
  <si>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</si>
  <si>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</si>
  <si>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</si>
  <si>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</si>
  <si>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</si>
  <si>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</si>
  <si>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</si>
  <si>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</si>
  <si>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</si>
  <si>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</si>
  <si>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</si>
  <si>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</si>
  <si>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</si>
  <si>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</si>
  <si>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</si>
  <si>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</si>
  <si>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</si>
  <si>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</si>
  <si>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</si>
  <si>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</si>
  <si>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</si>
  <si>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</si>
  <si>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</si>
  <si>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</si>
  <si>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</si>
  <si>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</si>
  <si>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</si>
  <si>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</si>
  <si>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</si>
  <si>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</si>
  <si>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</si>
  <si>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</si>
  <si>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</si>
  <si>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</si>
  <si>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</si>
  <si>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</si>
  <si>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</si>
  <si>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</si>
  <si>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</si>
  <si>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</si>
  <si>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</si>
  <si>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</si>
  <si>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</si>
  <si>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</si>
  <si>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</si>
  <si>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</si>
  <si>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</si>
  <si>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</si>
  <si>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</si>
  <si>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</si>
  <si>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</si>
  <si>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</si>
  <si>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</si>
  <si>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</si>
  <si>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</si>
  <si>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</si>
  <si>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</si>
  <si>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</si>
  <si>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</si>
  <si>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</si>
  <si>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</si>
  <si>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</si>
  <si>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</si>
  <si>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</si>
  <si>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</si>
  <si>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</si>
  <si>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</si>
  <si>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</si>
  <si>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</si>
  <si>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</si>
  <si>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</si>
  <si>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</si>
  <si>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</si>
  <si>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</si>
  <si>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</si>
  <si>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</si>
  <si>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</si>
  <si>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</si>
  <si>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</si>
  <si>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</si>
  <si>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</si>
  <si>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</si>
  <si>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</si>
  <si>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</si>
  <si>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</si>
  <si>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</si>
  <si>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</si>
  <si>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</si>
  <si>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</si>
  <si>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</si>
  <si>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</si>
  <si>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</si>
  <si>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</si>
  <si>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</si>
  <si>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</si>
  <si>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</si>
  <si>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</si>
  <si>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</si>
  <si>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</si>
  <si>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</si>
  <si>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</si>
  <si>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</si>
  <si>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</si>
  <si>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</si>
  <si>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</si>
  <si>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</si>
  <si>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</si>
  <si>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</si>
  <si>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</si>
  <si>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</si>
  <si>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</si>
  <si>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</si>
  <si>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</si>
  <si>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</si>
  <si>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</si>
  <si>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</si>
  <si>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</si>
  <si>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</si>
  <si>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</si>
  <si>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</si>
  <si>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</si>
  <si>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</si>
  <si>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</si>
  <si>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</si>
  <si>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</si>
  <si>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</si>
  <si>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</si>
  <si>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</si>
  <si>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</si>
  <si>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</si>
  <si>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</si>
  <si>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</si>
  <si>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</si>
  <si>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</si>
  <si>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</si>
  <si>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</si>
  <si>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</si>
  <si>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</si>
  <si>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</si>
  <si>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</si>
  <si>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</si>
  <si>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</si>
  <si>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</si>
  <si>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</si>
  <si>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</si>
  <si>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</si>
  <si>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</si>
  <si>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</si>
  <si>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</si>
  <si>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</si>
  <si>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</si>
  <si>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</si>
  <si>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</si>
  <si>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</si>
  <si>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</si>
  <si>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</si>
  <si>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</si>
  <si>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</si>
  <si>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</si>
  <si>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</si>
  <si>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</si>
  <si>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</si>
  <si>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</si>
  <si>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</si>
  <si>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</si>
  <si>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</si>
  <si>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</si>
  <si>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</si>
  <si>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</si>
  <si>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</si>
  <si>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</si>
  <si>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</si>
  <si>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</si>
  <si>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</si>
  <si>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</si>
  <si>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</si>
  <si>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</si>
  <si>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</si>
  <si>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</si>
  <si>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</si>
  <si>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</si>
  <si>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</si>
  <si>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</si>
  <si>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</si>
  <si>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</si>
  <si>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</si>
  <si>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</si>
  <si>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</si>
  <si>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</si>
  <si>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</si>
  <si>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</si>
  <si>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</si>
  <si>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</si>
  <si>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</si>
  <si>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</si>
  <si>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</si>
  <si>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</si>
  <si>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</si>
  <si>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</si>
  <si>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</si>
  <si>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</si>
  <si>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</si>
  <si>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</si>
  <si>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</si>
  <si>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</si>
  <si>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</si>
  <si>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</si>
  <si>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</si>
  <si>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</si>
  <si>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</si>
  <si>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</si>
  <si>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</si>
  <si>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</si>
  <si>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</si>
  <si>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</si>
  <si>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</si>
  <si>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</si>
  <si>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</si>
  <si>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</si>
  <si>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</si>
  <si>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</si>
  <si>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</si>
  <si>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</si>
  <si>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</si>
  <si>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</si>
  <si>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</si>
  <si>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</si>
  <si>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</si>
  <si>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</si>
  <si>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</si>
  <si>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</si>
  <si>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</si>
  <si>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</si>
  <si>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</si>
  <si>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</si>
  <si>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</si>
  <si>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</si>
  <si>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</si>
  <si>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</si>
  <si>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</si>
  <si>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</si>
  <si>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</si>
  <si>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</si>
  <si>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</si>
  <si>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</si>
  <si>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</si>
  <si>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</si>
  <si>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</si>
  <si>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</si>
  <si>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</si>
  <si>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</si>
  <si>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</si>
  <si>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</si>
  <si>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</si>
  <si>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</si>
  <si>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</si>
  <si>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</si>
  <si>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</si>
  <si>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</si>
  <si>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</si>
  <si>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</si>
  <si>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</si>
  <si>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</si>
  <si>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</si>
  <si>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</si>
  <si>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</si>
  <si>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</si>
  <si>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</si>
  <si>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</si>
  <si>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</si>
  <si>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</si>
  <si>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</si>
  <si>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</si>
  <si>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</si>
  <si>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</si>
  <si>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</si>
  <si>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</si>
  <si>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</si>
  <si>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</si>
  <si>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</si>
  <si>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</si>
  <si>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</si>
  <si>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</si>
  <si>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</si>
  <si>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</si>
  <si>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</si>
  <si>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</si>
  <si>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</si>
  <si>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</si>
  <si>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</si>
  <si>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</si>
  <si>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</si>
  <si>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</si>
  <si>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</si>
  <si>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</si>
  <si>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</si>
  <si>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</si>
  <si>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</si>
  <si>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</si>
  <si>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</si>
  <si>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</si>
  <si>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</si>
  <si>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</si>
  <si>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</si>
  <si>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</si>
  <si>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</si>
  <si>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</si>
  <si>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</si>
  <si>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</si>
  <si>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</si>
  <si>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</si>
  <si>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</si>
  <si>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</si>
  <si>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</si>
  <si>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</si>
  <si>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</si>
  <si>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</si>
  <si>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</si>
  <si>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</si>
  <si>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</si>
  <si>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</si>
  <si>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</si>
  <si>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</si>
  <si>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</si>
  <si>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</si>
  <si>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</si>
  <si>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</si>
  <si>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</si>
  <si>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</si>
  <si>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</si>
  <si>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</si>
  <si>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</si>
  <si>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</si>
  <si>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</si>
  <si>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</si>
  <si>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</si>
  <si>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</si>
  <si>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</si>
  <si>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</si>
  <si>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</si>
  <si>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</si>
  <si>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</si>
  <si>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</si>
  <si>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</si>
  <si>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</si>
  <si>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</si>
  <si>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</si>
  <si>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</si>
  <si>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</si>
  <si>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</si>
  <si>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</si>
  <si>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</si>
  <si>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</si>
  <si>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</si>
  <si>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</si>
  <si>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</si>
  <si>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</si>
  <si>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</si>
  <si>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</si>
  <si>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</si>
  <si>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</si>
  <si>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</si>
  <si>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</si>
  <si>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</si>
  <si>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</si>
  <si>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</si>
  <si>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</si>
  <si>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</si>
  <si>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</si>
  <si>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</si>
  <si>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</si>
  <si>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</si>
  <si>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</si>
  <si>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</si>
  <si>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</si>
  <si>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</si>
  <si>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</si>
  <si>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</si>
  <si>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</si>
  <si>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</si>
  <si>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</si>
  <si>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</si>
  <si>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</si>
  <si>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</si>
  <si>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</si>
  <si>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</si>
  <si>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</si>
  <si>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</si>
  <si>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</si>
  <si>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</si>
  <si>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</si>
  <si>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</si>
  <si>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</si>
  <si>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</si>
  <si>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</si>
  <si>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</si>
  <si>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</si>
  <si>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</si>
  <si>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</si>
  <si>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</si>
  <si>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</si>
  <si>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</si>
  <si>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</si>
  <si>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</si>
  <si>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</si>
  <si>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</si>
  <si>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</si>
  <si>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</si>
  <si>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</si>
  <si>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</si>
  <si>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</si>
  <si>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</si>
  <si>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</si>
  <si>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</si>
  <si>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</si>
  <si>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</si>
  <si>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</si>
  <si>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</si>
  <si>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</si>
  <si>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</si>
  <si>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</si>
  <si>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</si>
  <si>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</si>
  <si>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</si>
  <si>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</si>
  <si>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</si>
  <si>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</si>
  <si>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</si>
  <si>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</si>
  <si>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</si>
  <si>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</si>
  <si>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</si>
  <si>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</si>
  <si>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</si>
  <si>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</si>
  <si>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</si>
  <si>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</si>
  <si>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</si>
  <si>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</si>
  <si>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</si>
  <si>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</si>
  <si>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</si>
  <si>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</si>
  <si>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</si>
  <si>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</si>
  <si>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</si>
  <si>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</si>
  <si>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</si>
  <si>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</si>
  <si>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</si>
  <si>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</si>
  <si>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</si>
  <si>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</si>
  <si>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</si>
  <si>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</si>
  <si>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</si>
  <si>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</si>
  <si>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</si>
  <si>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</si>
  <si>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</si>
  <si>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</si>
  <si>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</si>
  <si>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</si>
  <si>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</si>
  <si>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</si>
  <si>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</si>
  <si>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</si>
  <si>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</si>
  <si>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</si>
  <si>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</si>
  <si>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</si>
  <si>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</si>
  <si>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</si>
  <si>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</si>
  <si>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</si>
  <si>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</si>
  <si>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</si>
  <si>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</si>
  <si>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</si>
  <si>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</si>
  <si>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</si>
  <si>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</si>
  <si>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</si>
  <si>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</si>
  <si>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</si>
  <si>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</si>
  <si>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</si>
  <si>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</si>
  <si>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</si>
  <si>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</si>
  <si>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</si>
  <si>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</si>
  <si>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</si>
  <si>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</si>
  <si>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</si>
  <si>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</si>
  <si>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</si>
  <si>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</si>
  <si>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</si>
  <si>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</si>
  <si>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</si>
  <si>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</si>
  <si>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</si>
  <si>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</si>
  <si>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</si>
  <si>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</si>
  <si>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</si>
  <si>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</si>
  <si>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</si>
  <si>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</si>
  <si>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</si>
  <si>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</si>
  <si>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</si>
  <si>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</si>
  <si>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</si>
  <si>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</si>
  <si>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</si>
  <si>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</si>
  <si>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</si>
  <si>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</si>
  <si>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</si>
  <si>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</si>
  <si>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</si>
  <si>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</si>
  <si>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</si>
  <si>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</si>
  <si>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</si>
  <si>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</si>
  <si>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</si>
  <si>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</si>
  <si>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</si>
  <si>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</si>
  <si>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</si>
  <si>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</si>
  <si>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</si>
  <si>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</si>
  <si>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</si>
  <si>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</si>
  <si>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</si>
  <si>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</si>
  <si>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</si>
  <si>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</si>
  <si>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</si>
  <si>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</si>
  <si>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</si>
  <si>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</si>
  <si>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</si>
  <si>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</si>
  <si>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</si>
  <si>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</si>
  <si>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</si>
  <si>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</si>
  <si>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</si>
  <si>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</si>
  <si>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</si>
  <si>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</si>
  <si>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</si>
  <si>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</si>
  <si>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</si>
  <si>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</si>
  <si>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</si>
  <si>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</si>
  <si>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</si>
  <si>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</si>
  <si>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</si>
  <si>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</si>
  <si>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</si>
  <si>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</si>
  <si>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</si>
  <si>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</si>
  <si>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</si>
  <si>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</si>
  <si>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</si>
  <si>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</si>
  <si>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</si>
  <si>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</si>
  <si>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</si>
  <si>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</si>
  <si>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</si>
  <si>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</si>
  <si>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</si>
  <si>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</si>
  <si>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</si>
  <si>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</si>
  <si>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</si>
  <si>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</si>
  <si>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</si>
  <si>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</si>
  <si>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</si>
  <si>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</si>
  <si>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</si>
  <si>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</si>
  <si>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</si>
  <si>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</si>
  <si>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</si>
  <si>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</si>
  <si>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</si>
  <si>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</si>
  <si>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</si>
  <si>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</si>
  <si>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</si>
  <si>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</si>
  <si>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</si>
  <si>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</si>
  <si>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</si>
  <si>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</si>
  <si>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</si>
  <si>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</si>
  <si>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</si>
  <si>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</si>
  <si>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</si>
  <si>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</si>
  <si>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</si>
  <si>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</si>
  <si>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</si>
  <si>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</si>
  <si>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</si>
  <si>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</si>
  <si>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</si>
  <si>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</si>
  <si>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</si>
  <si>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</si>
  <si>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</si>
  <si>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</si>
  <si>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</si>
  <si>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</si>
  <si>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</si>
  <si>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</si>
  <si>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</si>
  <si>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</si>
  <si>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</si>
  <si>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</si>
  <si>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</si>
  <si>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</si>
  <si>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</si>
  <si>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</si>
  <si>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</si>
  <si>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</si>
  <si>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</si>
  <si>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</si>
  <si>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</si>
  <si>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</si>
  <si>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</si>
  <si>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</si>
  <si>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</si>
  <si>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</si>
  <si>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</si>
  <si>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</si>
  <si>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</si>
  <si>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</si>
  <si>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</si>
  <si>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</si>
  <si>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</si>
  <si>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</si>
  <si>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</si>
  <si>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</si>
  <si>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</si>
  <si>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</si>
  <si>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</si>
  <si>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</si>
  <si>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</si>
  <si>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</si>
  <si>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</si>
  <si>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</si>
  <si>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</si>
  <si>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</si>
  <si>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</si>
  <si>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</si>
  <si>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</si>
  <si>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</si>
  <si>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</si>
  <si>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</si>
  <si>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</si>
  <si>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</si>
  <si>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</si>
  <si>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</si>
  <si>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</si>
  <si>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</si>
  <si>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</si>
  <si>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</si>
  <si>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</si>
  <si>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</si>
  <si>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</si>
  <si>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</si>
  <si>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</si>
  <si>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</si>
  <si>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</si>
  <si>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</si>
  <si>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</si>
  <si>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</si>
  <si>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</si>
  <si>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</si>
  <si>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</si>
  <si>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</si>
  <si>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</si>
  <si>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</si>
  <si>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</si>
  <si>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</si>
  <si>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</si>
  <si>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</si>
  <si>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</si>
  <si>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</si>
  <si>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</si>
  <si>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</si>
  <si>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</si>
  <si>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</si>
  <si>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</si>
  <si>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</si>
  <si>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</si>
  <si>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</si>
  <si>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</si>
  <si>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</si>
  <si>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</si>
  <si>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</si>
  <si>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</si>
  <si>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</si>
  <si>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</si>
  <si>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</si>
  <si>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</si>
  <si>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</si>
  <si>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</si>
  <si>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</si>
  <si>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</si>
  <si>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</si>
  <si>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</si>
  <si>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</si>
  <si>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</si>
  <si>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</si>
  <si>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</si>
  <si>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</si>
  <si>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</si>
  <si>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</si>
  <si>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</si>
  <si>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</si>
  <si>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</si>
  <si>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</si>
  <si>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</si>
  <si>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</si>
  <si>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</si>
  <si>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</si>
  <si>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</si>
  <si>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</si>
  <si>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</si>
  <si>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</si>
  <si>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</si>
  <si>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</si>
  <si>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</si>
  <si>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</si>
  <si>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</si>
  <si>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</si>
  <si>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</si>
  <si>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</si>
  <si>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</si>
  <si>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</si>
  <si>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</si>
  <si>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</si>
  <si>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</si>
  <si>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</si>
  <si>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</si>
  <si>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</si>
  <si>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</si>
  <si>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</si>
  <si>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</si>
  <si>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</si>
  <si>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</si>
  <si>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</si>
  <si>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</si>
  <si>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</si>
  <si>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</si>
  <si>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</si>
  <si>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</si>
  <si>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</si>
  <si>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</si>
  <si>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</si>
  <si>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</si>
  <si>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</si>
  <si>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</si>
  <si>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</si>
  <si>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</si>
  <si>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</si>
  <si>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</si>
  <si>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</si>
  <si>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</si>
  <si>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</si>
  <si>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</si>
  <si>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</si>
  <si>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</si>
  <si>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</si>
  <si>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</si>
  <si>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</si>
  <si>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</si>
  <si>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</si>
  <si>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</si>
  <si>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</si>
  <si>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</si>
  <si>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</si>
  <si>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</si>
  <si>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</si>
  <si>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</si>
  <si>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</si>
  <si>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</si>
  <si>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</si>
  <si>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</si>
  <si>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</si>
  <si>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</si>
  <si>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</si>
  <si>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</si>
  <si>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</si>
  <si>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</si>
  <si>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</si>
  <si>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</si>
  <si>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</si>
  <si>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</si>
  <si>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</si>
  <si>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</si>
  <si>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</si>
  <si>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</si>
  <si>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</si>
  <si>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</si>
  <si>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</si>
  <si>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</si>
  <si>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</si>
  <si>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</si>
  <si>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</si>
  <si>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</si>
  <si>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</si>
  <si>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</si>
  <si>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</si>
  <si>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</si>
  <si>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</si>
  <si>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</si>
  <si>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</si>
  <si>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</si>
  <si>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</si>
  <si>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</si>
  <si>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</si>
  <si>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</si>
  <si>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</si>
  <si>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</si>
  <si>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</si>
  <si>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</si>
  <si>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</si>
  <si>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</si>
  <si>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</si>
  <si>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</si>
  <si>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</si>
  <si>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</si>
  <si>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</si>
  <si>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</si>
  <si>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</si>
  <si>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</si>
  <si>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</si>
  <si>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</si>
  <si>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</si>
  <si>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</si>
  <si>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</si>
  <si>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</si>
  <si>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</si>
  <si>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</si>
  <si>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</si>
  <si>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</si>
  <si>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</si>
  <si>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</si>
  <si>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</si>
  <si>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</si>
  <si>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</si>
  <si>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</si>
  <si>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</si>
  <si>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</si>
  <si>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</si>
  <si>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</si>
  <si>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</si>
  <si>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</si>
  <si>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</si>
  <si>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</si>
  <si>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</si>
  <si>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</si>
  <si>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</si>
  <si>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</si>
  <si>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</si>
  <si>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</si>
  <si>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</si>
  <si>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</si>
  <si>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</si>
  <si>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</si>
  <si>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</si>
  <si>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</si>
  <si>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</si>
  <si>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</si>
  <si>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</si>
  <si>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</si>
  <si>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</si>
  <si>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</si>
  <si>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</si>
  <si>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</si>
  <si>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</si>
  <si>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</si>
  <si>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</si>
  <si>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</si>
  <si>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</si>
  <si>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</si>
  <si>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</si>
  <si>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</si>
  <si>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</si>
  <si>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</si>
  <si>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</si>
  <si>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</si>
  <si>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</si>
  <si>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</si>
  <si>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</si>
  <si>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</si>
  <si>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</si>
  <si>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</si>
  <si>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</si>
  <si>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</si>
  <si>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</si>
  <si>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</si>
  <si>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</si>
  <si>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</si>
  <si>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</si>
  <si>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</si>
  <si>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</si>
  <si>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</si>
  <si>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</si>
  <si>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</si>
  <si>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</si>
  <si>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</si>
  <si>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</si>
  <si>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</si>
  <si>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</si>
  <si>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</si>
  <si>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</si>
  <si>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</si>
  <si>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</si>
  <si>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</si>
  <si>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</si>
  <si>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</si>
  <si>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</si>
  <si>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</si>
  <si>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</si>
  <si>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</si>
  <si>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</si>
  <si>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</si>
  <si>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</si>
  <si>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</si>
  <si>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</si>
  <si>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</si>
  <si>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</si>
  <si>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</si>
  <si>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</si>
  <si>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</si>
  <si>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</si>
  <si>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</si>
  <si>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</si>
  <si>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</si>
  <si>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</si>
  <si>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</si>
  <si>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</si>
  <si>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</si>
  <si>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</si>
  <si>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</si>
  <si>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</si>
  <si>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</si>
  <si>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</si>
  <si>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</si>
  <si>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</si>
  <si>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</si>
  <si>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</si>
  <si>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</si>
  <si>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</si>
  <si>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</si>
  <si>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</si>
  <si>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</si>
  <si>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</si>
  <si>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</si>
  <si>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</si>
  <si>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</si>
  <si>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</si>
  <si>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</si>
  <si>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</si>
  <si>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</si>
  <si>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</si>
  <si>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</si>
  <si>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</si>
  <si>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</si>
  <si>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</si>
  <si>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</si>
  <si>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</si>
  <si>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</si>
  <si>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</si>
  <si>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</si>
  <si>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</si>
  <si>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</si>
  <si>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</si>
  <si>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</si>
  <si>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</si>
  <si>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</si>
  <si>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</si>
  <si>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</si>
  <si>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</si>
  <si>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</si>
  <si>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</si>
  <si>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</si>
  <si>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</si>
  <si>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</si>
  <si>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</si>
  <si>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</si>
  <si>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</si>
  <si>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</si>
  <si>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</si>
  <si>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</si>
  <si>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</si>
  <si>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</si>
  <si>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</si>
  <si>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</si>
  <si>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</si>
  <si>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</si>
  <si>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</si>
  <si>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</si>
  <si>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</si>
  <si>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</si>
  <si>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</si>
  <si>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</si>
  <si>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</si>
  <si>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</si>
  <si>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</si>
  <si>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</si>
  <si>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</si>
  <si>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</si>
  <si>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</si>
  <si>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</si>
  <si>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</si>
  <si>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</si>
  <si>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</si>
  <si>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</si>
  <si>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</si>
  <si>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</si>
  <si>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</si>
  <si>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</si>
  <si>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</si>
  <si>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</si>
  <si>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</si>
  <si>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</si>
  <si>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</si>
  <si>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</si>
  <si>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</si>
  <si>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</si>
  <si>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</si>
  <si>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</si>
  <si>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</si>
  <si>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</si>
  <si>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</si>
  <si>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</si>
  <si>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</si>
  <si>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</si>
  <si>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</si>
  <si>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</si>
  <si>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</si>
  <si>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</si>
  <si>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</si>
  <si>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</si>
  <si>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</si>
  <si>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</si>
  <si>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</si>
  <si>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</si>
  <si>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</si>
  <si>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</si>
  <si>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</si>
  <si>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</si>
  <si>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</si>
  <si>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</si>
  <si>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</si>
  <si>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</si>
  <si>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</si>
  <si>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</si>
  <si>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</si>
  <si>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</si>
  <si>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</si>
  <si>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</si>
  <si>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</si>
  <si>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</si>
  <si>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</si>
  <si>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</si>
  <si>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</si>
  <si>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</si>
  <si>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</si>
  <si>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</si>
  <si>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</si>
  <si>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</si>
  <si>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</si>
  <si>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</si>
  <si>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</si>
  <si>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</si>
  <si>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</si>
  <si>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</si>
  <si>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</si>
  <si>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</si>
  <si>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</si>
  <si>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</si>
  <si>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</si>
  <si>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</si>
  <si>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</si>
  <si>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</si>
  <si>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</si>
  <si>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</si>
  <si>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</si>
  <si>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</si>
  <si>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</si>
  <si>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</si>
  <si>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</si>
  <si>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</si>
  <si>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</si>
  <si>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</si>
  <si>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</si>
  <si>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</si>
  <si>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</si>
  <si>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</si>
  <si>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</si>
  <si>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</si>
  <si>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</si>
  <si>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</si>
  <si>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</si>
  <si>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</si>
  <si>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</si>
  <si>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</si>
  <si>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</si>
  <si>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</si>
  <si>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</si>
  <si>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</si>
  <si>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</si>
  <si>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</si>
  <si>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</si>
  <si>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</si>
  <si>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</si>
  <si>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</si>
  <si>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</si>
  <si>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</si>
  <si>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</si>
  <si>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</si>
  <si>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</si>
  <si>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</si>
  <si>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</si>
  <si>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</si>
  <si>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</si>
  <si>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</si>
  <si>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</si>
  <si>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</si>
  <si>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</si>
  <si>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</si>
  <si>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</si>
  <si>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</si>
  <si>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</si>
  <si>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</si>
  <si>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</si>
  <si>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</si>
  <si>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</si>
  <si>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</si>
  <si>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</si>
  <si>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</si>
  <si>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</si>
  <si>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</si>
  <si>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</si>
  <si>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</si>
  <si>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</si>
  <si>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</si>
  <si>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</si>
  <si>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</si>
  <si>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</si>
  <si>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</si>
  <si>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</si>
  <si>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</si>
  <si>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</si>
  <si>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</si>
  <si>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</si>
  <si>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</si>
  <si>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</si>
  <si>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</si>
  <si>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</si>
  <si>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</si>
  <si>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</si>
  <si>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</si>
  <si>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</si>
  <si>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</si>
  <si>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</si>
  <si>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</si>
  <si>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</si>
  <si>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</si>
  <si>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</si>
  <si>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</si>
  <si>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</si>
  <si>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</si>
  <si>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</si>
  <si>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</si>
  <si>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</si>
  <si>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</si>
  <si>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</si>
  <si>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</si>
  <si>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</si>
  <si>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</si>
  <si>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</si>
  <si>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</si>
  <si>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</si>
  <si>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</si>
  <si>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</si>
  <si>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</si>
  <si>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</si>
  <si>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</si>
  <si>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</si>
  <si>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</si>
  <si>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</si>
  <si>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</si>
  <si>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</si>
  <si>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</si>
  <si>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</si>
  <si>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</si>
  <si>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</si>
  <si>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</si>
  <si>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</si>
  <si>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</si>
  <si>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</si>
  <si>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</si>
  <si>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</si>
  <si>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</si>
  <si>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</si>
  <si>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</si>
  <si>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</si>
  <si>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</si>
  <si>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</si>
  <si>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</si>
  <si>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</si>
  <si>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</si>
  <si>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</si>
  <si>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</si>
  <si>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</si>
  <si>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</si>
  <si>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</si>
  <si>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</si>
  <si>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</si>
  <si>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</si>
  <si>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</si>
  <si>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</si>
  <si>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</si>
  <si>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</si>
  <si>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</si>
  <si>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</si>
  <si>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</si>
  <si>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</si>
  <si>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</si>
  <si>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</si>
  <si>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</si>
  <si>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</si>
  <si>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</si>
  <si>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</si>
  <si>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</si>
  <si>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</si>
  <si>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</si>
  <si>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</si>
  <si>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</si>
  <si>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</si>
  <si>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</si>
  <si>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</si>
  <si>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</si>
  <si>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</si>
  <si>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</si>
  <si>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</si>
  <si>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</si>
  <si>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</si>
  <si>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</si>
  <si>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</si>
  <si>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</si>
  <si>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</si>
  <si>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</si>
  <si>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</si>
  <si>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</si>
  <si>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</si>
  <si>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</si>
  <si>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</si>
  <si>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</si>
  <si>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</si>
  <si>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</si>
  <si>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</si>
  <si>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</si>
  <si>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</si>
  <si>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</si>
  <si>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</si>
  <si>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</si>
  <si>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</si>
  <si>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</si>
  <si>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</si>
  <si>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</si>
  <si>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</si>
  <si>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</si>
  <si>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</si>
  <si>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</si>
  <si>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</si>
  <si>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</si>
  <si>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</si>
  <si>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</si>
  <si>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</si>
  <si>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</si>
  <si>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</si>
  <si>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</si>
  <si>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</si>
  <si>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</si>
  <si>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</si>
  <si>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</si>
  <si>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</si>
  <si>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</si>
  <si>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</si>
  <si>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</si>
  <si>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</si>
  <si>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</si>
  <si>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</si>
  <si>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</si>
  <si>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</si>
  <si>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</si>
  <si>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</si>
  <si>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</si>
  <si>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</si>
  <si>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</si>
  <si>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</si>
  <si>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</si>
  <si>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</si>
  <si>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</si>
  <si>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</si>
  <si>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</si>
  <si>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</si>
  <si>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</si>
  <si>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</si>
  <si>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</si>
  <si>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</si>
  <si>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</si>
  <si>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</si>
  <si>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</si>
  <si>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</si>
  <si>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</si>
  <si>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</si>
  <si>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</si>
  <si>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</si>
  <si>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</si>
  <si>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</si>
  <si>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</si>
  <si>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</si>
  <si>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</si>
  <si>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</si>
  <si>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</si>
  <si>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</si>
  <si>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</si>
  <si>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</si>
  <si>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</si>
  <si>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</si>
  <si>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</si>
  <si>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</si>
  <si>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</si>
  <si>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</si>
  <si>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</si>
  <si>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</si>
  <si>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</si>
  <si>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</si>
  <si>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</si>
  <si>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</si>
  <si>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</si>
  <si>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</si>
  <si>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</si>
  <si>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</si>
  <si>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</si>
  <si>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</si>
  <si>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</si>
  <si>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</si>
  <si>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</si>
  <si>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</si>
  <si>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</si>
  <si>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</si>
  <si>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</si>
  <si>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</si>
  <si>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</si>
  <si>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</si>
  <si>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</si>
  <si>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</si>
  <si>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</si>
  <si>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</si>
  <si>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</si>
  <si>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</si>
  <si>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</si>
  <si>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</si>
  <si>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</si>
  <si>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</si>
  <si>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</si>
  <si>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</si>
  <si>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</si>
  <si>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</si>
  <si>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</si>
  <si>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</si>
  <si>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</si>
  <si>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</si>
  <si>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</si>
  <si>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</si>
  <si>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</si>
  <si>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</si>
  <si>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</si>
  <si>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</si>
  <si>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</si>
  <si>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</si>
  <si>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</si>
  <si>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</si>
  <si>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</si>
  <si>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</si>
  <si>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</si>
  <si>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</si>
  <si>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</si>
  <si>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</si>
  <si>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</si>
  <si>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</si>
  <si>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</si>
  <si>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</si>
  <si>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</si>
  <si>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</si>
  <si>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</si>
  <si>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</si>
  <si>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</si>
  <si>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</si>
  <si>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</si>
  <si>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</si>
  <si>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</si>
  <si>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</si>
  <si>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</si>
  <si>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</si>
  <si>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</si>
  <si>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</si>
  <si>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</si>
  <si>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</si>
  <si>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</si>
  <si>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</si>
  <si>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</si>
  <si>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</si>
  <si>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</si>
  <si>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</si>
  <si>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</si>
  <si>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</si>
  <si>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</si>
  <si>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</si>
  <si>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</si>
  <si>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</si>
  <si>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</si>
  <si>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</si>
  <si>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</si>
  <si>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</si>
  <si>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</si>
  <si>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</si>
  <si>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</si>
  <si>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</si>
  <si>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</si>
  <si>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</si>
  <si>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</si>
  <si>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</si>
  <si>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</si>
  <si>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</si>
  <si>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</si>
  <si>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</si>
  <si>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</si>
  <si>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</si>
  <si>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</si>
  <si>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</si>
  <si>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</si>
  <si>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</si>
  <si>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</si>
  <si>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</si>
  <si>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</si>
  <si>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</si>
  <si>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</si>
  <si>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</si>
  <si>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</si>
  <si>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</si>
  <si>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</si>
  <si>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</si>
  <si>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</si>
  <si>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</si>
  <si>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</si>
  <si>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</si>
  <si>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</si>
  <si>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</si>
  <si>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</si>
  <si>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</si>
  <si>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</si>
  <si>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</si>
  <si>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</si>
  <si>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</si>
  <si>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</si>
  <si>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</si>
  <si>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</si>
  <si>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</si>
  <si>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</si>
  <si>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</si>
  <si>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</si>
  <si>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</si>
  <si>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</si>
  <si>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</si>
  <si>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</si>
  <si>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</si>
  <si>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</si>
  <si>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</si>
  <si>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</si>
  <si>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</si>
  <si>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</si>
  <si>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</si>
  <si>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</si>
  <si>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</si>
  <si>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</si>
  <si>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</si>
  <si>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</si>
  <si>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</si>
  <si>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</si>
  <si>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</si>
  <si>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</si>
  <si>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</si>
  <si>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</si>
  <si>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</si>
  <si>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</si>
  <si>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</si>
  <si>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</si>
  <si>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</si>
  <si>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</si>
  <si>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</si>
  <si>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</si>
  <si>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</si>
  <si>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</si>
  <si>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</si>
  <si>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</si>
  <si>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</si>
  <si>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</si>
  <si>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</si>
  <si>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</si>
  <si>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</si>
  <si>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</si>
  <si>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</si>
  <si>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</si>
  <si>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</si>
  <si>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</si>
  <si>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</si>
  <si>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</si>
  <si>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</si>
  <si>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</si>
  <si>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</si>
  <si>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</si>
  <si>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</si>
  <si>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</si>
  <si>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</si>
  <si>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</si>
  <si>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</si>
  <si>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</si>
  <si>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</si>
  <si>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</si>
  <si>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</si>
  <si>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</si>
  <si>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</si>
  <si>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</si>
  <si>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</si>
  <si>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</si>
  <si>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</si>
  <si>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</si>
  <si>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</si>
  <si>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</si>
  <si>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</si>
  <si>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</si>
  <si>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</si>
  <si>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</si>
  <si>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</si>
  <si>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</si>
  <si>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</si>
  <si>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</si>
  <si>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</si>
  <si>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</si>
  <si>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</si>
  <si>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</si>
  <si>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</si>
  <si>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</si>
  <si>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</si>
  <si>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</si>
  <si>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</si>
  <si>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</si>
  <si>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</si>
  <si>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</si>
  <si>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</si>
  <si>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</si>
  <si>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</si>
  <si>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</si>
  <si>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</si>
  <si>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</si>
  <si>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</si>
  <si>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</si>
  <si>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</si>
  <si>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</si>
  <si>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</si>
  <si>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</si>
  <si>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</si>
  <si>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</si>
  <si>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</si>
  <si>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</si>
  <si>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</si>
  <si>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</si>
  <si>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</si>
  <si>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</si>
  <si>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</si>
  <si>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</si>
  <si>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</si>
  <si>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</si>
  <si>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</si>
  <si>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</si>
  <si>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</si>
  <si>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</si>
  <si>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</si>
  <si>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</si>
  <si>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</si>
  <si>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</si>
  <si>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</si>
  <si>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</si>
  <si>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</si>
  <si>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</si>
  <si>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</si>
  <si>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</si>
  <si>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</si>
  <si>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</si>
  <si>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</si>
  <si>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</si>
  <si>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</si>
  <si>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</si>
  <si>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</si>
  <si>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</si>
  <si>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</si>
  <si>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</si>
  <si>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</si>
  <si>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</si>
  <si>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</si>
  <si>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</si>
  <si>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</si>
  <si>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</si>
  <si>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</si>
  <si>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</si>
  <si>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</si>
  <si>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</si>
  <si>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</si>
  <si>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</si>
  <si>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</si>
  <si>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</si>
  <si>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</si>
  <si>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</si>
  <si>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</si>
  <si>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</si>
  <si>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</si>
  <si>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</si>
  <si>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</si>
  <si>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</si>
  <si>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</si>
  <si>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</si>
  <si>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</si>
  <si>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</si>
  <si>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</si>
  <si>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</si>
  <si>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</si>
  <si>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</si>
  <si>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</si>
  <si>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</si>
  <si>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</si>
  <si>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</si>
  <si>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</si>
  <si>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</si>
  <si>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</si>
  <si>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</si>
  <si>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</si>
  <si>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</si>
  <si>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</si>
  <si>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</si>
  <si>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</si>
  <si>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</si>
  <si>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</si>
  <si>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</si>
  <si>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</si>
  <si>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</si>
  <si>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</si>
  <si>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</si>
  <si>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</si>
  <si>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</si>
  <si>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</si>
  <si>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</si>
  <si>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</si>
  <si>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</si>
  <si>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</si>
  <si>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</si>
  <si>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</si>
  <si>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</si>
  <si>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</si>
  <si>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</si>
  <si>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</si>
  <si>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</si>
  <si>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</si>
  <si>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</si>
  <si>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</si>
  <si>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</si>
  <si>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</si>
  <si>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</si>
  <si>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</si>
  <si>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</si>
  <si>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</si>
  <si>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</si>
  <si>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</si>
  <si>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</si>
  <si>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</si>
  <si>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</si>
  <si>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</si>
  <si>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</si>
  <si>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</si>
  <si>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</si>
  <si>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</si>
  <si>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</si>
  <si>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</si>
  <si>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</si>
  <si>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</si>
  <si>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</si>
  <si>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</si>
  <si>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</si>
  <si>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</si>
  <si>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</si>
  <si>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</si>
  <si>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</si>
  <si>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</si>
  <si>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</si>
  <si>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</si>
  <si>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</si>
  <si>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</si>
  <si>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</si>
  <si>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</si>
  <si>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</si>
  <si>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</si>
  <si>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</si>
  <si>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</si>
  <si>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</si>
  <si>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</si>
  <si>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</si>
  <si>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</si>
  <si>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</si>
  <si>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</si>
  <si>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</si>
  <si>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</si>
  <si>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</si>
  <si>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</si>
  <si>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</si>
  <si>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</si>
  <si>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</si>
  <si>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</si>
  <si>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</si>
  <si>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</si>
  <si>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</si>
  <si>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</si>
  <si>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</si>
  <si>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</si>
  <si>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</si>
  <si>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</si>
  <si>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</si>
  <si>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</si>
  <si>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</si>
  <si>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</si>
  <si>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</si>
  <si>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</si>
  <si>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</si>
  <si>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</si>
  <si>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</si>
  <si>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</si>
  <si>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</si>
  <si>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</si>
  <si>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</si>
  <si>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</si>
  <si>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</si>
  <si>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</si>
  <si>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</si>
  <si>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</si>
  <si>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</si>
  <si>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</si>
  <si>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</si>
  <si>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</si>
  <si>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</si>
  <si>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</si>
  <si>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</si>
  <si>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</si>
  <si>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</si>
  <si>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</si>
  <si>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</si>
  <si>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</si>
  <si>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</si>
  <si>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</si>
  <si>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</si>
  <si>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</si>
  <si>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</si>
  <si>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</si>
  <si>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</si>
  <si>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</si>
  <si>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</si>
  <si>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</si>
  <si>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</si>
  <si>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</si>
  <si>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</si>
  <si>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</si>
  <si>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</si>
  <si>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</si>
  <si>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</si>
  <si>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</si>
  <si>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</si>
  <si>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</si>
  <si>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</si>
  <si>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</si>
  <si>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</si>
  <si>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</si>
  <si>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</si>
  <si>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</si>
  <si>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</si>
  <si>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</si>
  <si>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</si>
  <si>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</si>
  <si>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</si>
  <si>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</si>
  <si>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</si>
  <si>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</si>
  <si>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</si>
  <si>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</si>
  <si>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</si>
  <si>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</si>
  <si>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</si>
  <si>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</si>
  <si>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</si>
  <si>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</si>
  <si>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</si>
  <si>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</si>
  <si>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</si>
  <si>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</si>
  <si>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</si>
  <si>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</si>
  <si>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</si>
  <si>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</si>
  <si>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</si>
  <si>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</si>
  <si>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</si>
  <si>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</si>
  <si>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</si>
  <si>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</si>
  <si>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</si>
  <si>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</si>
  <si>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</si>
  <si>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</si>
  <si>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</si>
  <si>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</si>
  <si>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</si>
  <si>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</si>
  <si>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</si>
  <si>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</si>
  <si>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</si>
  <si>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</si>
  <si>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</si>
  <si>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</si>
  <si>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</si>
  <si>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</si>
  <si>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</si>
  <si>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</si>
  <si>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</si>
  <si>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</si>
  <si>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</si>
  <si>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</si>
  <si>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</si>
  <si>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</si>
  <si>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</si>
  <si>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</si>
  <si>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</si>
  <si>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</si>
  <si>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</si>
  <si>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</si>
  <si>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</si>
  <si>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</si>
  <si>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</si>
  <si>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</si>
  <si>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</si>
  <si>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</si>
  <si>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</si>
  <si>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</si>
  <si>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</si>
  <si>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</si>
  <si>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</si>
  <si>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</si>
  <si>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</si>
  <si>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</si>
  <si>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</si>
  <si>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</si>
  <si>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</si>
  <si>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</si>
  <si>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</si>
  <si>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</si>
  <si>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</si>
  <si>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</si>
  <si>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</si>
  <si>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</si>
  <si>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</si>
  <si>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</si>
  <si>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</si>
  <si>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</si>
  <si>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</si>
  <si>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</si>
  <si>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</si>
  <si>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</si>
  <si>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</si>
  <si>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</si>
  <si>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</si>
  <si>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</si>
  <si>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</si>
  <si>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</si>
  <si>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</si>
  <si>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</si>
  <si>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</si>
  <si>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</si>
  <si>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</si>
  <si>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</si>
  <si>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</si>
  <si>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</si>
  <si>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</si>
  <si>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</si>
  <si>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</si>
  <si>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</si>
  <si>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</si>
  <si>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</si>
  <si>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</si>
  <si>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</si>
  <si>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</si>
  <si>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</si>
  <si>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</si>
  <si>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</si>
  <si>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</si>
  <si>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</si>
  <si>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</si>
  <si>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</si>
  <si>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</si>
  <si>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</si>
  <si>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</si>
  <si>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</si>
  <si>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</si>
  <si>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</si>
  <si>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</si>
  <si>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</si>
  <si>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</si>
  <si>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</si>
  <si>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</si>
  <si>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</si>
  <si>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</si>
  <si>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</si>
  <si>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</si>
  <si>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</si>
  <si>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</si>
  <si>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</si>
  <si>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</si>
  <si>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</si>
  <si>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</si>
  <si>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</si>
  <si>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</si>
  <si>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</si>
  <si>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</si>
  <si>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</si>
  <si>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</si>
  <si>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</si>
  <si>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</si>
  <si>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</si>
  <si>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</si>
  <si>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</si>
  <si>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</si>
  <si>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</si>
  <si>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</si>
  <si>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</si>
  <si>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</si>
  <si>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</si>
  <si>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</si>
  <si>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</si>
  <si>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</si>
  <si>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</si>
  <si>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</si>
  <si>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</si>
  <si>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</si>
  <si>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</si>
  <si>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</si>
  <si>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</si>
  <si>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</si>
  <si>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</si>
  <si>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</si>
  <si>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</si>
  <si>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</si>
  <si>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</si>
  <si>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</si>
  <si>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</si>
  <si>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</si>
  <si>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</si>
  <si>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</si>
  <si>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</si>
  <si>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</si>
  <si>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</si>
  <si>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</si>
  <si>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</si>
  <si>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</si>
  <si>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</si>
  <si>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</si>
  <si>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</si>
  <si>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</si>
  <si>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</si>
  <si>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</si>
  <si>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</si>
  <si>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</si>
  <si>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</si>
  <si>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</si>
  <si>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</si>
  <si>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</si>
  <si>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</si>
  <si>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</si>
  <si>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</si>
  <si>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</si>
  <si>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</si>
  <si>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</si>
  <si>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</si>
  <si>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</si>
  <si>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</si>
  <si>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</si>
  <si>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</si>
  <si>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</si>
  <si>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</si>
  <si>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</si>
  <si>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</si>
  <si>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</si>
  <si>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</si>
  <si>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</si>
  <si>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</si>
  <si>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</si>
  <si>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</si>
  <si>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</si>
  <si>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</si>
  <si>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</si>
  <si>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</si>
  <si>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</si>
  <si>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</si>
  <si>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</si>
  <si>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</si>
  <si>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</si>
  <si>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</si>
  <si>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</si>
  <si>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</si>
  <si>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</si>
  <si>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</si>
  <si>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</si>
  <si>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</si>
  <si>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</si>
  <si>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</si>
  <si>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</si>
  <si>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</si>
  <si>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</si>
  <si>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</si>
  <si>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</si>
  <si>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</si>
  <si>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</si>
  <si>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</si>
  <si>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</si>
  <si>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</si>
  <si>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</si>
  <si>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</si>
  <si>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</si>
  <si>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</si>
  <si>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</si>
  <si>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</si>
  <si>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</si>
  <si>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</si>
  <si>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</si>
  <si>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</si>
  <si>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</si>
  <si>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</si>
  <si>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</si>
  <si>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</si>
  <si>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</si>
  <si>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</si>
  <si>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</si>
  <si>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</si>
  <si>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</si>
  <si>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</si>
  <si>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</si>
  <si>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</si>
  <si>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</si>
  <si>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</si>
  <si>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</si>
  <si>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</si>
  <si>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</si>
  <si>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</si>
  <si>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</si>
  <si>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</si>
  <si>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</si>
  <si>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</si>
  <si>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</si>
  <si>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</si>
  <si>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</si>
  <si>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</si>
  <si>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</si>
  <si>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</si>
  <si>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</si>
  <si>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</si>
  <si>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</si>
  <si>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</si>
  <si>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</si>
  <si>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</si>
  <si>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</si>
  <si>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</si>
  <si>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</si>
  <si>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</si>
  <si>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</si>
  <si>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</si>
  <si>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</si>
  <si>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</si>
  <si>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</si>
  <si>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</si>
  <si>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</si>
  <si>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</si>
  <si>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</si>
  <si>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</si>
  <si>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</si>
  <si>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</si>
  <si>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</si>
  <si>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</si>
  <si>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</si>
  <si>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</si>
  <si>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</si>
  <si>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</si>
  <si>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</si>
  <si>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</si>
  <si>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</si>
  <si>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</si>
  <si>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</si>
  <si>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</si>
  <si>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</si>
  <si>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</si>
  <si>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</si>
  <si>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</si>
  <si>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</si>
  <si>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</si>
  <si>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</si>
  <si>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</si>
  <si>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</si>
  <si>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</si>
  <si>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</si>
  <si>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</si>
  <si>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</si>
  <si>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</si>
  <si>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</si>
  <si>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</si>
  <si>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</si>
  <si>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</si>
  <si>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</si>
  <si>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</si>
  <si>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</si>
  <si>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</si>
  <si>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</si>
  <si>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</si>
  <si>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</si>
  <si>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</si>
  <si>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</si>
  <si>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</si>
  <si>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</si>
  <si>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</si>
  <si>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</si>
  <si>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</si>
  <si>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</si>
  <si>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</si>
  <si>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</si>
  <si>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</si>
  <si>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</si>
  <si>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</si>
  <si>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</si>
  <si>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</si>
  <si>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</si>
  <si>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</si>
  <si>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</si>
  <si>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</si>
  <si>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</si>
  <si>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</si>
  <si>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</si>
  <si>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</si>
  <si>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</si>
  <si>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</si>
  <si>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</si>
  <si>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</si>
  <si>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</si>
  <si>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</si>
  <si>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</si>
  <si>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</si>
  <si>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</si>
  <si>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</si>
  <si>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</si>
  <si>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</si>
  <si>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</si>
  <si>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</si>
  <si>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</si>
  <si>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</si>
  <si>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</si>
  <si>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</si>
  <si>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</si>
  <si>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</si>
  <si>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</si>
  <si>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</si>
  <si>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</si>
  <si>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</si>
  <si>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</si>
  <si>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</si>
  <si>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</si>
  <si>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</si>
  <si>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</si>
  <si>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</si>
  <si>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</si>
  <si>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</si>
  <si>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</si>
  <si>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</si>
  <si>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</si>
  <si>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</si>
  <si>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</si>
  <si>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</si>
  <si>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</si>
  <si>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</si>
  <si>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</si>
  <si>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</si>
  <si>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</si>
  <si>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</si>
  <si>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</si>
  <si>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</si>
  <si>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</si>
  <si>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</si>
  <si>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</si>
  <si>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</si>
  <si>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</si>
  <si>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</si>
  <si>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</si>
  <si>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</si>
  <si>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</si>
  <si>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</si>
  <si>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</si>
  <si>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</si>
  <si>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</si>
  <si>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</si>
  <si>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</si>
  <si>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</si>
  <si>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</si>
  <si>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</si>
  <si>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</si>
  <si>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</si>
  <si>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</si>
  <si>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</si>
  <si>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</si>
  <si>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</si>
  <si>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</si>
  <si>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</si>
  <si>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</si>
  <si>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</si>
  <si>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</si>
  <si>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</si>
  <si>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</si>
  <si>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</si>
  <si>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</si>
  <si>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</si>
  <si>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</si>
  <si>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</si>
  <si>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</si>
  <si>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</si>
  <si>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</si>
  <si>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</si>
  <si>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</si>
  <si>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</si>
  <si>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</si>
  <si>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</si>
  <si>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</si>
  <si>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</si>
  <si>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</si>
  <si>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</si>
  <si>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</si>
  <si>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</si>
  <si>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</si>
  <si>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</si>
  <si>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</si>
  <si>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</si>
  <si>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</si>
  <si>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</si>
  <si>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</si>
  <si>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</si>
  <si>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</si>
  <si>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</si>
  <si>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</si>
  <si>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</si>
  <si>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</si>
  <si>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</si>
  <si>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</si>
  <si>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</si>
  <si>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</si>
  <si>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</si>
  <si>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</si>
  <si>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</si>
  <si>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</si>
  <si>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</si>
  <si>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</si>
  <si>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</si>
  <si>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</si>
  <si>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</si>
  <si>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</si>
  <si>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</si>
  <si>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</si>
  <si>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</si>
  <si>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</si>
  <si>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</si>
  <si>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</si>
  <si>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</si>
  <si>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</si>
  <si>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</si>
  <si>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</si>
  <si>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</si>
  <si>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</si>
  <si>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</si>
  <si>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</si>
  <si>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</si>
  <si>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</si>
  <si>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</si>
  <si>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</si>
  <si>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</si>
  <si>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</si>
  <si>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</si>
  <si>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</si>
  <si>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</si>
  <si>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</si>
  <si>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</si>
  <si>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</si>
  <si>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</si>
  <si>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</si>
  <si>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</si>
  <si>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</si>
  <si>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</si>
  <si>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</si>
  <si>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</si>
  <si>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</si>
  <si>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</si>
  <si>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</si>
  <si>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</si>
  <si>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</si>
  <si>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</si>
  <si>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</si>
  <si>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</si>
  <si>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</si>
  <si>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</si>
  <si>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</si>
  <si>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</si>
  <si>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</si>
  <si>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</si>
  <si>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</si>
  <si>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</si>
  <si>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</si>
  <si>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</si>
  <si>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</si>
  <si>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</si>
  <si>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</si>
  <si>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</si>
  <si>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</si>
  <si>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</si>
  <si>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</si>
  <si>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</si>
  <si>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</si>
  <si>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</si>
  <si>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</si>
  <si>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</si>
  <si>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</si>
  <si>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</si>
  <si>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</si>
  <si>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</si>
  <si>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</si>
  <si>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</si>
  <si>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</si>
  <si>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</si>
  <si>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</si>
  <si>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</si>
  <si>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</si>
  <si>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</si>
  <si>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</si>
  <si>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</si>
  <si>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</si>
  <si>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</si>
  <si>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</si>
  <si>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</si>
  <si>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</si>
  <si>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</si>
  <si>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</si>
  <si>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</si>
  <si>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</si>
  <si>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</si>
  <si>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</si>
  <si>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</si>
  <si>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</si>
  <si>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</si>
  <si>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</si>
  <si>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</si>
  <si>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</si>
  <si>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</si>
  <si>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</si>
  <si>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</si>
  <si>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</si>
  <si>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</si>
  <si>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</si>
  <si>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</si>
  <si>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</si>
  <si>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</si>
  <si>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</si>
  <si>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</si>
  <si>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</si>
  <si>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</si>
  <si>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</si>
  <si>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</si>
  <si>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</si>
  <si>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</si>
  <si>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</si>
  <si>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</si>
  <si>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</si>
  <si>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</si>
  <si>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</si>
  <si>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</si>
  <si>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</si>
  <si>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</si>
  <si>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</si>
  <si>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</si>
  <si>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</si>
  <si>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</si>
  <si>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</si>
  <si>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</si>
  <si>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</si>
  <si>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</si>
  <si>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</si>
  <si>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</si>
  <si>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</si>
  <si>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</si>
  <si>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</si>
  <si>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</si>
  <si>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</si>
  <si>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</si>
  <si>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</si>
  <si>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</si>
  <si>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</si>
  <si>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</si>
  <si>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</si>
  <si>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</si>
  <si>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</si>
  <si>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</si>
  <si>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</si>
  <si>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</si>
  <si>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</si>
  <si>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</si>
  <si>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</si>
  <si>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</si>
  <si>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</si>
  <si>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</si>
  <si>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</si>
  <si>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</si>
  <si>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</si>
  <si>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</si>
  <si>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</si>
  <si>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</si>
  <si>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</si>
  <si>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</si>
  <si>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</si>
  <si>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</si>
  <si>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</si>
  <si>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</si>
  <si>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</si>
  <si>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</si>
  <si>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</si>
  <si>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</si>
  <si>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</si>
  <si>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</si>
  <si>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</si>
  <si>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</si>
  <si>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</si>
  <si>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</si>
  <si>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</si>
  <si>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</si>
  <si>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</si>
  <si>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</si>
  <si>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</si>
  <si>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</si>
  <si>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</si>
  <si>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</si>
  <si>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</si>
  <si>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</si>
  <si>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</si>
  <si>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</si>
  <si>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</si>
  <si>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</si>
  <si>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</si>
  <si>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</si>
  <si>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</si>
  <si>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</si>
  <si>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</si>
  <si>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</si>
  <si>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</si>
  <si>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</si>
  <si>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</si>
  <si>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</si>
  <si>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</si>
  <si>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</si>
  <si>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</si>
  <si>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</si>
  <si>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</si>
  <si>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</si>
  <si>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</si>
  <si>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</si>
  <si>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</si>
  <si>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</si>
  <si>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</si>
  <si>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</si>
  <si>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</si>
  <si>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</si>
  <si>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</si>
  <si>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</si>
  <si>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</si>
  <si>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</si>
  <si>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</si>
  <si>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</si>
  <si>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</si>
  <si>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</si>
  <si>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</si>
  <si>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</si>
  <si>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</si>
  <si>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</si>
  <si>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</si>
  <si>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</si>
  <si>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</si>
  <si>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</si>
  <si>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</si>
  <si>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</si>
  <si>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</si>
  <si>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</si>
  <si>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</si>
  <si>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</si>
  <si>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</si>
  <si>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</si>
  <si>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</si>
  <si>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</si>
  <si>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</si>
  <si>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</si>
  <si>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</si>
  <si>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</si>
  <si>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</si>
  <si>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</si>
  <si>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</si>
  <si>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</si>
  <si>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</si>
  <si>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</si>
  <si>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</si>
  <si>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</si>
  <si>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</si>
  <si>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</si>
  <si>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</si>
  <si>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</si>
  <si>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</si>
  <si>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</si>
  <si>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</si>
  <si>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</si>
  <si>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</si>
  <si>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</si>
  <si>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</si>
  <si>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</si>
  <si>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</si>
  <si>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</si>
  <si>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</si>
  <si>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</si>
  <si>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</si>
  <si>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</si>
  <si>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</si>
  <si>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</si>
  <si>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</si>
  <si>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</si>
  <si>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</si>
  <si>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</si>
  <si>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</si>
  <si>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</si>
  <si>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</si>
  <si>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</si>
  <si>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</si>
  <si>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</si>
  <si>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</si>
  <si>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</si>
  <si>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</si>
  <si>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</si>
  <si>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</si>
  <si>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</si>
  <si>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</si>
  <si>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</si>
  <si>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</si>
  <si>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</si>
  <si>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</si>
  <si>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</si>
  <si>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</si>
  <si>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</si>
  <si>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</si>
  <si>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</si>
  <si>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</si>
  <si>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</si>
  <si>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</si>
  <si>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</si>
  <si>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</si>
  <si>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</si>
  <si>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</si>
  <si>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</si>
  <si>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</si>
  <si>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</si>
  <si>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</si>
  <si>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</si>
  <si>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</si>
  <si>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</si>
  <si>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</si>
  <si>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</si>
  <si>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</si>
  <si>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</si>
  <si>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</si>
  <si>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</si>
  <si>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</si>
  <si>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</si>
  <si>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</si>
  <si>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</si>
  <si>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</si>
  <si>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</si>
  <si>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</si>
  <si>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</si>
  <si>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</si>
  <si>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</si>
  <si>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</si>
  <si>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</si>
  <si>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</si>
  <si>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</si>
  <si>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</si>
  <si>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</si>
  <si>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</si>
  <si>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</si>
  <si>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</si>
  <si>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</si>
  <si>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</si>
  <si>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</si>
  <si>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</si>
  <si>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</si>
  <si>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</si>
  <si>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</si>
  <si>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</si>
  <si>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</si>
  <si>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</si>
  <si>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</si>
  <si>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</si>
  <si>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</si>
  <si>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</si>
  <si>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</si>
  <si>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</si>
  <si>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</si>
  <si>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</si>
  <si>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</si>
  <si>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</si>
  <si>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</si>
  <si>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</si>
  <si>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</si>
  <si>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</si>
  <si>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</si>
  <si>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</si>
  <si>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</si>
  <si>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</si>
  <si>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</si>
  <si>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</si>
  <si>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</si>
  <si>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</si>
  <si>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</si>
  <si>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</si>
  <si>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</si>
  <si>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</si>
  <si>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</si>
  <si>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</si>
  <si>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</si>
  <si>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</si>
  <si>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</si>
  <si>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</si>
  <si>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</si>
  <si>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</si>
  <si>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</si>
  <si>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</si>
  <si>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</si>
  <si>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</si>
  <si>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</si>
  <si>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</si>
  <si>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</si>
  <si>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</si>
  <si>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</si>
  <si>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</si>
  <si>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</si>
  <si>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</si>
  <si>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</si>
  <si>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</si>
  <si>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</si>
  <si>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</si>
  <si>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</si>
  <si>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</si>
  <si>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</si>
  <si>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</si>
  <si>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</si>
  <si>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</si>
  <si>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</si>
  <si>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</si>
  <si>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</si>
  <si>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</si>
  <si>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</si>
  <si>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</si>
  <si>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</si>
  <si>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</si>
  <si>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</si>
  <si>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</si>
  <si>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</si>
  <si>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</si>
  <si>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</si>
  <si>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</si>
  <si>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</si>
  <si>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</si>
  <si>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</si>
  <si>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</si>
  <si>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</si>
  <si>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</si>
  <si>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</si>
  <si>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</si>
  <si>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</si>
  <si>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</si>
  <si>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</si>
  <si>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</si>
  <si>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</si>
  <si>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</si>
  <si>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</si>
  <si>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</si>
  <si>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</si>
  <si>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</si>
  <si>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</si>
  <si>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</si>
  <si>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</si>
  <si>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</si>
  <si>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</si>
  <si>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</si>
  <si>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</si>
  <si>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</si>
  <si>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</si>
  <si>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</si>
  <si>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</si>
  <si>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</si>
  <si>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</si>
  <si>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</si>
  <si>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</si>
  <si>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</si>
  <si>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</si>
  <si>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</si>
  <si>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</si>
  <si>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</si>
  <si>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</si>
  <si>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</si>
  <si>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</si>
  <si>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</si>
  <si>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</si>
  <si>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</si>
  <si>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</si>
  <si>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</si>
  <si>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</si>
  <si>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</si>
  <si>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</si>
  <si>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</si>
  <si>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</si>
  <si>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</si>
  <si>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</si>
  <si>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</si>
  <si>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</si>
  <si>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</si>
  <si>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</si>
  <si>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</si>
  <si>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</si>
  <si>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</si>
  <si>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</si>
  <si>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</si>
  <si>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</si>
  <si>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</si>
  <si>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</si>
  <si>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</si>
  <si>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</si>
  <si>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</si>
  <si>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</si>
  <si>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</si>
  <si>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</si>
  <si>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</si>
  <si>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</si>
  <si>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</si>
  <si>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</si>
  <si>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</si>
  <si>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</si>
  <si>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</si>
  <si>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</si>
  <si>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</si>
  <si>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</si>
  <si>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</si>
  <si>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</si>
  <si>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</si>
  <si>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</si>
  <si>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</si>
  <si>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</si>
  <si>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</si>
  <si>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</si>
  <si>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</si>
  <si>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</si>
  <si>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</si>
  <si>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</si>
  <si>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</si>
  <si>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</si>
  <si>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</si>
  <si>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</si>
  <si>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</si>
  <si>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</si>
  <si>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</si>
  <si>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</si>
  <si>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</si>
  <si>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</si>
  <si>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</si>
  <si>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</si>
  <si>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</si>
  <si>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</si>
  <si>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</si>
  <si>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</si>
  <si>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</si>
  <si>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</si>
  <si>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</si>
  <si>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</si>
  <si>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</si>
  <si>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</si>
  <si>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</si>
  <si>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</si>
  <si>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</si>
  <si>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</si>
  <si>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</si>
  <si>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</si>
  <si>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</si>
  <si>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</si>
  <si>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</si>
  <si>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</si>
  <si>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</si>
  <si>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</si>
  <si>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</si>
  <si>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</si>
  <si>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</si>
  <si>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</si>
  <si>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</si>
  <si>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</si>
  <si>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</si>
  <si>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</si>
  <si>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</si>
  <si>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</si>
  <si>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</si>
  <si>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</si>
  <si>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</si>
  <si>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</si>
  <si>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</si>
  <si>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</si>
  <si>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</si>
  <si>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</si>
  <si>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</si>
  <si>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</si>
  <si>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</si>
  <si>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</si>
  <si>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</si>
  <si>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</si>
  <si>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</si>
  <si>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</si>
  <si>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</si>
  <si>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</si>
  <si>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</si>
  <si>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</si>
  <si>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</si>
  <si>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</si>
  <si>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</si>
  <si>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</si>
  <si>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</si>
  <si>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</si>
  <si>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</si>
  <si>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</si>
  <si>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</si>
  <si>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</si>
  <si>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</si>
  <si>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</si>
  <si>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</si>
  <si>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</si>
  <si>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</si>
  <si>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</si>
  <si>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</si>
  <si>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</si>
  <si>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</si>
  <si>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</si>
  <si>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</si>
  <si>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</si>
  <si>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</si>
  <si>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</si>
  <si>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</si>
  <si>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</si>
  <si>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</si>
  <si>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</si>
  <si>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</si>
  <si>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</si>
  <si>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</si>
  <si>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</si>
  <si>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</si>
  <si>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</si>
  <si>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</si>
  <si>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</si>
  <si>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</si>
  <si>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</si>
  <si>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</si>
  <si>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</si>
  <si>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</si>
  <si>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</si>
  <si>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</si>
  <si>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</si>
  <si>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</si>
  <si>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</si>
  <si>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</si>
  <si>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</si>
  <si>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</si>
  <si>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</si>
  <si>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</si>
  <si>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</si>
  <si>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</si>
  <si>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</si>
  <si>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</si>
  <si>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</si>
  <si>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</si>
  <si>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</si>
  <si>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</si>
  <si>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</si>
  <si>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</si>
  <si>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</si>
  <si>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</si>
  <si>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</si>
  <si>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</si>
  <si>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</si>
  <si>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</si>
  <si>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</si>
  <si>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</si>
  <si>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</si>
  <si>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</si>
  <si>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</si>
  <si>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</si>
  <si>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</si>
  <si>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</si>
  <si>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</si>
  <si>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</si>
  <si>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</si>
  <si>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</si>
  <si>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</si>
  <si>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</si>
  <si>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</si>
  <si>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</si>
  <si>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</si>
  <si>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</si>
  <si>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</si>
  <si>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</si>
  <si>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</si>
  <si>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</si>
  <si>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</si>
  <si>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</si>
  <si>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</si>
  <si>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</si>
  <si>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</si>
  <si>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</si>
  <si>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</si>
  <si>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</si>
  <si>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</si>
  <si>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</si>
  <si>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</si>
  <si>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</si>
  <si>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</si>
  <si>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</si>
  <si>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</si>
  <si>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</si>
  <si>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</si>
  <si>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</si>
  <si>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</si>
  <si>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</si>
  <si>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</si>
  <si>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</si>
  <si>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</si>
  <si>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</si>
  <si>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</si>
  <si>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</si>
  <si>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</si>
  <si>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</si>
  <si>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</si>
  <si>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</si>
  <si>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</si>
  <si>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</si>
  <si>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</si>
  <si>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</si>
  <si>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</si>
  <si>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</si>
  <si>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</si>
  <si>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</si>
  <si>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</si>
  <si>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</si>
  <si>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</si>
  <si>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</si>
  <si>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</si>
  <si>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</si>
  <si>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</si>
  <si>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</si>
  <si>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</si>
  <si>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</si>
  <si>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</si>
  <si>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</si>
  <si>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</si>
  <si>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</si>
  <si>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</si>
  <si>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</si>
  <si>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</si>
  <si>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</si>
  <si>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</si>
  <si>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</si>
  <si>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</si>
  <si>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</si>
  <si>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</si>
  <si>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</si>
  <si>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</si>
  <si>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</si>
  <si>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</si>
  <si>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</si>
  <si>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</si>
  <si>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</si>
  <si>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</si>
  <si>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</si>
  <si>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</si>
  <si>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</si>
  <si>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</si>
  <si>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</si>
  <si>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</si>
  <si>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</si>
  <si>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</si>
  <si>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</si>
  <si>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</si>
  <si>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</si>
  <si>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</si>
  <si>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</si>
  <si>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</si>
  <si>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</si>
  <si>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</si>
  <si>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</si>
  <si>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</si>
  <si>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</si>
  <si>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</si>
  <si>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</si>
  <si>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</si>
  <si>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</si>
  <si>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</si>
  <si>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</si>
  <si>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</si>
  <si>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</si>
  <si>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</si>
  <si>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</si>
  <si>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</si>
  <si>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</si>
  <si>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</si>
  <si>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</si>
  <si>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</si>
  <si>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</si>
  <si>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</si>
  <si>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</si>
  <si>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</si>
  <si>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</si>
  <si>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</si>
  <si>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</si>
  <si>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</si>
  <si>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</si>
  <si>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</si>
  <si>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</si>
  <si>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</si>
  <si>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</si>
  <si>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</si>
  <si>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</si>
  <si>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</si>
  <si>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</si>
  <si>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</si>
  <si>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</si>
  <si>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</si>
  <si>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</si>
  <si>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</si>
  <si>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</si>
  <si>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</si>
  <si>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</si>
  <si>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</si>
  <si>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</si>
  <si>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</si>
  <si>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</si>
  <si>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</si>
  <si>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</si>
  <si>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</si>
  <si>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</si>
  <si>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</si>
  <si>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</si>
  <si>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</si>
  <si>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</si>
  <si>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</si>
  <si>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</si>
  <si>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</si>
  <si>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</si>
  <si>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</si>
  <si>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</si>
  <si>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</si>
  <si>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</si>
  <si>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</si>
  <si>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</si>
  <si>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</si>
  <si>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</si>
  <si>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</si>
  <si>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</si>
  <si>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</si>
  <si>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</si>
  <si>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</si>
  <si>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</si>
  <si>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</si>
  <si>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</si>
  <si>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</si>
  <si>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</si>
  <si>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</si>
  <si>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</si>
  <si>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</si>
  <si>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</si>
  <si>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</si>
  <si>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</si>
  <si>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</si>
  <si>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</si>
  <si>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</si>
  <si>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</si>
  <si>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</si>
  <si>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</si>
  <si>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</si>
  <si>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</si>
  <si>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</si>
  <si>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</si>
  <si>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</si>
  <si>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</si>
  <si>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</si>
  <si>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</si>
  <si>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</si>
  <si>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</si>
  <si>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</si>
  <si>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</si>
  <si>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</si>
  <si>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</si>
  <si>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</si>
  <si>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</si>
  <si>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</si>
  <si>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</si>
  <si>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</si>
  <si>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</si>
  <si>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</si>
  <si>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</si>
  <si>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</si>
  <si>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</si>
  <si>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</si>
  <si>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</si>
  <si>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</si>
  <si>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</si>
  <si>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</si>
  <si>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</si>
  <si>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</si>
  <si>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</si>
  <si>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</si>
  <si>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</si>
  <si>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</si>
  <si>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</si>
  <si>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</si>
  <si>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</si>
  <si>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</si>
  <si>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</si>
  <si>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</si>
  <si>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</si>
  <si>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</si>
  <si>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</si>
  <si>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</si>
  <si>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</si>
  <si>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</si>
  <si>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</si>
  <si>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</si>
  <si>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</si>
  <si>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</si>
  <si>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</si>
  <si>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</si>
  <si>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</si>
  <si>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</si>
  <si>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</si>
  <si>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</si>
  <si>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</si>
  <si>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</si>
  <si>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</si>
  <si>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</si>
  <si>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</si>
  <si>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</si>
  <si>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</si>
  <si>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</si>
  <si>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</si>
  <si>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</si>
  <si>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</si>
  <si>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</si>
  <si>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</si>
  <si>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</si>
  <si>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</si>
  <si>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</si>
  <si>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</si>
  <si>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</si>
  <si>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</si>
  <si>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</si>
  <si>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</si>
  <si>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</si>
  <si>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</si>
  <si>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</si>
  <si>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</si>
  <si>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</si>
  <si>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</si>
  <si>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</si>
  <si>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</si>
  <si>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</si>
  <si>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</si>
  <si>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</si>
  <si>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</si>
  <si>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</si>
  <si>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</si>
  <si>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</si>
  <si>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</si>
  <si>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</si>
  <si>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</si>
  <si>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</si>
  <si>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</si>
  <si>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</si>
  <si>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</si>
  <si>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</si>
  <si>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</si>
  <si>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</si>
  <si>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</si>
  <si>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</si>
  <si>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</si>
  <si>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</si>
  <si>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</si>
  <si>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</si>
  <si>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</si>
  <si>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</si>
  <si>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</si>
  <si>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</si>
  <si>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</si>
  <si>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</si>
  <si>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</si>
  <si>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</si>
  <si>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</si>
  <si>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</si>
  <si>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</si>
  <si>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</si>
  <si>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</si>
  <si>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</si>
  <si>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</si>
  <si>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</si>
  <si>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</si>
  <si>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</si>
  <si>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</si>
  <si>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</si>
  <si>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</si>
  <si>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</si>
  <si>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</si>
  <si>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</si>
  <si>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</si>
  <si>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</si>
  <si>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</si>
  <si>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</si>
  <si>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</si>
  <si>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</si>
  <si>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</si>
  <si>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</si>
  <si>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</si>
  <si>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</si>
  <si>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</si>
  <si>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</si>
  <si>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</si>
  <si>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</si>
  <si>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</si>
  <si>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</si>
  <si>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</si>
  <si>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</si>
  <si>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</si>
  <si>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</si>
  <si>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</si>
  <si>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</si>
  <si>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</si>
  <si>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</si>
  <si>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</si>
  <si>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</si>
  <si>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</si>
  <si>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</si>
  <si>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</si>
  <si>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</si>
  <si>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</si>
  <si>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</si>
  <si>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</si>
  <si>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</si>
  <si>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</si>
  <si>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</si>
  <si>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</si>
  <si>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</si>
  <si>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</si>
  <si>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</si>
  <si>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</si>
  <si>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</si>
  <si>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</si>
  <si>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</si>
  <si>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</si>
  <si>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</si>
  <si>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</si>
  <si>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</si>
  <si>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</si>
  <si>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</si>
  <si>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</si>
  <si>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</si>
  <si>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</si>
  <si>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</si>
  <si>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</si>
  <si>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</si>
  <si>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</si>
  <si>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</si>
  <si>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</si>
  <si>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</si>
  <si>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</si>
  <si>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</si>
  <si>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</si>
  <si>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</si>
  <si>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</si>
  <si>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</si>
  <si>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</si>
  <si>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</si>
  <si>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</si>
  <si>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</si>
  <si>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</si>
  <si>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</si>
  <si>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</si>
  <si>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</si>
  <si>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</si>
  <si>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</si>
  <si>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</si>
  <si>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</si>
  <si>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</si>
  <si>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</si>
  <si>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</si>
  <si>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</si>
  <si>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</si>
  <si>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</si>
  <si>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</si>
  <si>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</si>
  <si>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</si>
  <si>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</si>
  <si>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</si>
  <si>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</si>
  <si>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</si>
  <si>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</si>
  <si>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</si>
  <si>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</si>
  <si>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</si>
  <si>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</si>
  <si>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</si>
  <si>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</si>
  <si>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</si>
  <si>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</si>
  <si>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</si>
  <si>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</si>
  <si>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</si>
  <si>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</si>
  <si>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</si>
  <si>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</si>
  <si>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</si>
  <si>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</si>
  <si>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</si>
  <si>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</si>
  <si>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</si>
  <si>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</si>
  <si>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</si>
  <si>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</si>
  <si>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</si>
  <si>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</si>
  <si>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</si>
  <si>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</si>
  <si>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</si>
  <si>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</si>
  <si>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</si>
  <si>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</si>
  <si>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</si>
  <si>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</si>
  <si>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</si>
  <si>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</si>
  <si>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</si>
  <si>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</si>
  <si>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</si>
  <si>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</si>
  <si>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</si>
  <si>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</si>
  <si>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</si>
  <si>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</si>
  <si>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</si>
  <si>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</si>
  <si>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</si>
  <si>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</si>
  <si>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</si>
  <si>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</si>
  <si>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</si>
  <si>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</si>
  <si>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</si>
  <si>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</si>
  <si>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</si>
  <si>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</si>
  <si>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</si>
  <si>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</si>
  <si>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</si>
  <si>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</si>
  <si>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</si>
  <si>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</si>
  <si>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</si>
  <si>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</si>
  <si>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</si>
  <si>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</si>
  <si>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</si>
  <si>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</si>
  <si>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</si>
  <si>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</si>
  <si>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</si>
  <si>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</si>
  <si>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</si>
  <si>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</si>
  <si>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</si>
  <si>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</si>
  <si>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</si>
  <si>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</si>
  <si>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</si>
  <si>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</si>
  <si>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</si>
  <si>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</si>
  <si>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</si>
  <si>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</si>
  <si>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</si>
  <si>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</si>
  <si>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</si>
  <si>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</si>
  <si>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</si>
  <si>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</si>
  <si>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</si>
  <si>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</si>
  <si>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</si>
  <si>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</si>
  <si>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</si>
  <si>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</si>
  <si>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</si>
  <si>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</si>
  <si>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</si>
  <si>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</si>
  <si>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</si>
  <si>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</si>
  <si>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</si>
  <si>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</si>
  <si>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</si>
  <si>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</si>
  <si>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</si>
  <si>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</si>
  <si>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</si>
  <si>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</si>
  <si>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</si>
  <si>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</si>
  <si>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</si>
  <si>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</si>
  <si>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</si>
  <si>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</si>
  <si>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</si>
  <si>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</si>
  <si>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</si>
  <si>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</si>
  <si>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</si>
  <si>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</si>
  <si>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</si>
  <si>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</si>
  <si>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</si>
  <si>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</si>
  <si>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</si>
  <si>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</si>
  <si>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</si>
  <si>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</si>
  <si>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</si>
  <si>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</si>
  <si>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</si>
  <si>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</si>
  <si>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</si>
  <si>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</si>
  <si>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</si>
  <si>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</si>
  <si>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</si>
  <si>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</si>
  <si>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</si>
  <si>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</si>
  <si>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</si>
  <si>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</si>
  <si>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</si>
  <si>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</si>
  <si>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</si>
  <si>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</si>
  <si>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</si>
  <si>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</si>
  <si>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</si>
  <si>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</si>
  <si>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</si>
  <si>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</si>
  <si>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</si>
  <si>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</si>
  <si>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</si>
  <si>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</si>
  <si>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</si>
  <si>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</si>
  <si>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</si>
  <si>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</si>
  <si>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</si>
  <si>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</si>
  <si>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</si>
  <si>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</si>
  <si>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</si>
  <si>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</si>
  <si>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</si>
  <si>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</si>
  <si>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</si>
  <si>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</si>
  <si>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</si>
  <si>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</si>
  <si>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</si>
  <si>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</si>
  <si>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</si>
  <si>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</si>
  <si>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</si>
  <si>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</si>
  <si>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</si>
  <si>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</si>
  <si>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</si>
  <si>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</si>
  <si>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</si>
  <si>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</si>
  <si>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</si>
  <si>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</si>
  <si>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</si>
  <si>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</si>
  <si>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</si>
  <si>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</si>
  <si>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</si>
  <si>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</si>
  <si>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</si>
  <si>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</si>
  <si>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</si>
  <si>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</si>
  <si>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</si>
  <si>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</si>
  <si>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</si>
  <si>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</si>
  <si>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</si>
  <si>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</si>
  <si>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</si>
  <si>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</si>
  <si>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</si>
  <si>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</si>
  <si>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</si>
  <si>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</si>
  <si>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</si>
  <si>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</si>
  <si>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</si>
  <si>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</si>
  <si>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</si>
  <si>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</si>
  <si>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</si>
  <si>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</si>
  <si>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</si>
  <si>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</si>
  <si>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</si>
  <si>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</si>
  <si>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</si>
  <si>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</si>
  <si>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</si>
  <si>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</si>
  <si>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</si>
  <si>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</si>
  <si>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</si>
  <si>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</si>
  <si>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</si>
  <si>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</si>
  <si>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</si>
  <si>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</si>
  <si>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</si>
  <si>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</si>
  <si>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</si>
  <si>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</si>
  <si>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</si>
  <si>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</si>
  <si>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</si>
  <si>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</si>
  <si>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</si>
  <si>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</si>
  <si>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</si>
  <si>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</si>
  <si>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</si>
  <si>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</si>
  <si>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</si>
  <si>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</si>
  <si>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</si>
  <si>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</si>
  <si>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</si>
  <si>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</si>
  <si>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</si>
  <si>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</si>
  <si>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</si>
  <si>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</si>
  <si>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</si>
  <si>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</si>
  <si>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</si>
  <si>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</si>
  <si>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</si>
  <si>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</si>
  <si>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</si>
  <si>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</si>
  <si>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</si>
  <si>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</si>
  <si>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</si>
  <si>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</si>
  <si>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</si>
  <si>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</si>
  <si>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</si>
  <si>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</si>
  <si>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</si>
  <si>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</si>
  <si>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</si>
  <si>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</si>
  <si>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</si>
  <si>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</si>
  <si>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</si>
  <si>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</si>
  <si>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</si>
  <si>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</si>
  <si>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</si>
  <si>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</si>
  <si>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</si>
  <si>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</si>
  <si>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</si>
  <si>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</si>
  <si>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</si>
  <si>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</si>
  <si>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</si>
  <si>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</si>
  <si>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</si>
  <si>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</si>
  <si>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</si>
  <si>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</si>
  <si>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</si>
  <si>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</si>
  <si>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</si>
  <si>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</si>
  <si>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</si>
  <si>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</si>
  <si>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</si>
  <si>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</si>
  <si>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</si>
  <si>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</si>
  <si>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</si>
  <si>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</si>
  <si>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</si>
  <si>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</si>
  <si>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</si>
  <si>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</si>
  <si>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</si>
  <si>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</si>
  <si>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</si>
  <si>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</si>
  <si>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</si>
  <si>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</si>
  <si>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</si>
  <si>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</si>
  <si>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</si>
  <si>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</si>
  <si>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</si>
  <si>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</si>
  <si>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</si>
  <si>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</si>
  <si>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</si>
  <si>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</si>
  <si>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</si>
  <si>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</si>
  <si>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</si>
  <si>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</si>
  <si>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</si>
  <si>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</si>
  <si>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</si>
  <si>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</si>
  <si>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</si>
  <si>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</si>
  <si>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</si>
  <si>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</si>
  <si>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</si>
  <si>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</si>
  <si>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</si>
  <si>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</si>
  <si>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</si>
  <si>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</si>
  <si>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</si>
  <si>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</si>
  <si>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</si>
  <si>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</si>
  <si>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</si>
  <si>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</si>
  <si>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</si>
  <si>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</si>
  <si>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</si>
  <si>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</si>
  <si>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</si>
  <si>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</si>
  <si>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</si>
  <si>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</si>
  <si>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</si>
  <si>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</si>
  <si>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</si>
  <si>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</si>
  <si>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</si>
  <si>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</si>
  <si>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</si>
  <si>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</si>
  <si>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</si>
  <si>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</si>
  <si>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</si>
  <si>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</si>
  <si>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</si>
  <si>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</si>
  <si>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</si>
  <si>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</si>
  <si>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</si>
  <si>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</si>
  <si>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</si>
  <si>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</si>
  <si>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</si>
  <si>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</si>
  <si>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</si>
  <si>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</si>
  <si>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</si>
  <si>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</si>
  <si>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</si>
  <si>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</si>
  <si>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</si>
  <si>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</si>
  <si>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</si>
  <si>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</si>
  <si>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</si>
  <si>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</si>
  <si>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</si>
  <si>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</si>
  <si>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</si>
  <si>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</si>
  <si>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</si>
  <si>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</si>
  <si>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</si>
  <si>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</si>
  <si>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</si>
  <si>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</si>
  <si>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</si>
  <si>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</si>
  <si>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</si>
  <si>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</si>
  <si>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</si>
  <si>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</si>
  <si>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</si>
  <si>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</si>
  <si>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</si>
  <si>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</si>
  <si>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</si>
  <si>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</si>
  <si>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</si>
  <si>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</si>
  <si>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</si>
  <si>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</si>
  <si>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</si>
  <si>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</si>
  <si>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</si>
  <si>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</si>
  <si>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</si>
  <si>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</si>
  <si>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</si>
  <si>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</si>
  <si>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</si>
  <si>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</si>
  <si>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</si>
  <si>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</si>
  <si>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</si>
  <si>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</si>
  <si>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</si>
  <si>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</si>
  <si>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</si>
  <si>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</si>
  <si>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</si>
  <si>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</si>
  <si>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</si>
  <si>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</si>
  <si>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</si>
  <si>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</si>
  <si>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</si>
  <si>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</si>
  <si>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</si>
  <si>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</si>
  <si>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</si>
  <si>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</si>
  <si>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</si>
  <si>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</si>
  <si>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</si>
  <si>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</si>
  <si>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</si>
  <si>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</si>
  <si>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</si>
  <si>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</si>
  <si>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</si>
  <si>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</si>
  <si>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</si>
  <si>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</si>
  <si>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</si>
  <si>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</si>
  <si>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</si>
  <si>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</si>
  <si>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</si>
  <si>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</si>
  <si>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</si>
  <si>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</si>
  <si>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</si>
  <si>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</si>
  <si>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</si>
  <si>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</si>
  <si>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</si>
  <si>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</si>
  <si>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</si>
  <si>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</si>
  <si>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</si>
  <si>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</si>
  <si>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</si>
  <si>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</si>
  <si>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</si>
  <si>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</si>
  <si>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</si>
  <si>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</si>
  <si>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</si>
  <si>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</si>
  <si>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</si>
  <si>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</si>
  <si>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</si>
  <si>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</si>
  <si>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</si>
  <si>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</si>
  <si>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</si>
  <si>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</si>
  <si>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</si>
  <si>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</si>
  <si>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</si>
  <si>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</si>
  <si>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</si>
  <si>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</si>
  <si>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</si>
  <si>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</si>
  <si>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</si>
  <si>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</si>
  <si>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</si>
  <si>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</si>
  <si>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</si>
  <si>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</si>
  <si>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</si>
  <si>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</si>
  <si>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</si>
  <si>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</si>
  <si>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</si>
  <si>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</si>
  <si>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</si>
  <si>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</si>
  <si>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</si>
  <si>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</si>
  <si>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</si>
  <si>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</si>
  <si>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</si>
  <si>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</si>
  <si>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</si>
  <si>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</si>
  <si>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</si>
  <si>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</si>
  <si>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</si>
  <si>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</si>
  <si>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</si>
  <si>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</si>
  <si>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</si>
  <si>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</si>
  <si>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</si>
  <si>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</si>
  <si>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</si>
  <si>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</si>
  <si>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</si>
  <si>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</si>
  <si>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</si>
  <si>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</si>
  <si>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</si>
  <si>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</si>
  <si>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</si>
  <si>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</si>
  <si>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</si>
  <si>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</si>
  <si>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</si>
  <si>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</si>
  <si>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</si>
  <si>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</si>
  <si>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</si>
  <si>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</si>
  <si>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</si>
  <si>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</si>
  <si>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</si>
  <si>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</si>
  <si>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</si>
  <si>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</si>
  <si>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</si>
  <si>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</si>
  <si>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</si>
  <si>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</si>
  <si>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</si>
  <si>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</si>
  <si>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</si>
  <si>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</si>
  <si>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</si>
  <si>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</si>
  <si>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</si>
  <si>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</si>
  <si>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</si>
  <si>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</si>
  <si>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</si>
  <si>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</si>
  <si>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</si>
  <si>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</si>
  <si>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</si>
  <si>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</si>
  <si>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</si>
  <si>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</si>
  <si>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</si>
  <si>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</si>
  <si>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</si>
  <si>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</si>
  <si>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</si>
  <si>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</si>
  <si>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</si>
  <si>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</si>
  <si>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</si>
  <si>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</si>
  <si>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</si>
  <si>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</si>
  <si>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</si>
  <si>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</si>
  <si>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</si>
  <si>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</si>
  <si>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</si>
  <si>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</si>
  <si>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</si>
  <si>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</si>
  <si>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</si>
  <si>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</si>
  <si>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</si>
  <si>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</si>
  <si>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</si>
  <si>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</si>
  <si>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</si>
  <si>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</si>
  <si>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</si>
  <si>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</si>
  <si>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</si>
  <si>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</si>
  <si>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</si>
  <si>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</si>
  <si>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</si>
  <si>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</si>
  <si>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</si>
  <si>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</si>
  <si>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</si>
  <si>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</si>
  <si>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</si>
  <si>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</si>
  <si>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</si>
  <si>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</si>
  <si>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</si>
  <si>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</si>
  <si>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</si>
  <si>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</si>
  <si>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</si>
  <si>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</si>
  <si>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</si>
  <si>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</si>
  <si>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</si>
  <si>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</si>
  <si>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</si>
  <si>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</si>
  <si>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</si>
  <si>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</si>
  <si>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</si>
  <si>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</si>
  <si>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</si>
  <si>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</si>
  <si>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</si>
  <si>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</si>
  <si>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</si>
  <si>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</si>
  <si>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</si>
  <si>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</si>
  <si>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</si>
  <si>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</si>
  <si>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</si>
  <si>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</si>
  <si>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</si>
  <si>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</si>
  <si>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</si>
  <si>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</si>
  <si>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</si>
  <si>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</si>
  <si>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</si>
  <si>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</si>
  <si>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</si>
  <si>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</si>
  <si>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</si>
  <si>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</si>
  <si>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</si>
  <si>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</si>
  <si>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</si>
  <si>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</si>
  <si>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</si>
  <si>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</si>
  <si>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</si>
  <si>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</si>
  <si>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</si>
  <si>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</si>
  <si>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</si>
  <si>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</si>
  <si>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</si>
  <si>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</si>
  <si>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</si>
  <si>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</si>
  <si>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</si>
  <si>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</si>
  <si>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</si>
  <si>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</si>
  <si>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</si>
  <si>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</si>
  <si>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</si>
  <si>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</si>
  <si>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</si>
  <si>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</si>
  <si>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</si>
  <si>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</si>
  <si>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</si>
  <si>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</si>
  <si>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</si>
  <si>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</si>
  <si>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</si>
  <si>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</si>
  <si>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</si>
  <si>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</si>
  <si>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</si>
  <si>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</si>
  <si>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</si>
  <si>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</si>
  <si>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</si>
  <si>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</si>
  <si>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</si>
  <si>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</si>
  <si>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</si>
  <si>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</si>
  <si>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</si>
  <si>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</si>
  <si>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</si>
  <si>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</si>
  <si>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</si>
  <si>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</si>
  <si>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</si>
  <si>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</si>
  <si>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</si>
  <si>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</si>
  <si>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</si>
  <si>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</si>
  <si>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</si>
  <si>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</si>
  <si>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</si>
  <si>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</si>
  <si>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</si>
  <si>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</si>
  <si>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</si>
  <si>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</si>
  <si>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</si>
  <si>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</si>
  <si>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</si>
  <si>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</si>
  <si>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</si>
  <si>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</si>
  <si>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</si>
  <si>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</si>
  <si>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</si>
  <si>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</si>
  <si>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</si>
  <si>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</si>
  <si>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</si>
  <si>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</si>
  <si>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</si>
  <si>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</si>
  <si>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</si>
  <si>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</si>
  <si>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</si>
  <si>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</si>
  <si>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</si>
  <si>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</si>
  <si>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</si>
  <si>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</si>
  <si>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</si>
  <si>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</si>
  <si>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</si>
  <si>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</si>
  <si>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</si>
  <si>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</si>
  <si>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</si>
  <si>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</si>
  <si>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</si>
  <si>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</si>
  <si>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</si>
  <si>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</si>
  <si>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</si>
  <si>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</si>
  <si>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</si>
  <si>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</si>
  <si>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</si>
  <si>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</si>
  <si>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</si>
  <si>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</si>
  <si>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</si>
  <si>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</si>
  <si>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</si>
  <si>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</si>
  <si>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</si>
  <si>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</si>
  <si>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</si>
  <si>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</si>
  <si>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</si>
  <si>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</si>
  <si>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</si>
  <si>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</si>
  <si>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</si>
  <si>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</si>
  <si>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</si>
  <si>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</si>
  <si>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</si>
  <si>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</si>
  <si>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</si>
  <si>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</si>
  <si>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</si>
  <si>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</si>
  <si>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</si>
  <si>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</si>
  <si>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</si>
  <si>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</si>
  <si>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</si>
  <si>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</si>
  <si>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</si>
  <si>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</si>
  <si>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</si>
  <si>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</si>
  <si>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</si>
  <si>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</si>
  <si>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</si>
  <si>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</si>
  <si>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</si>
  <si>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</si>
  <si>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</si>
  <si>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</si>
  <si>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</si>
  <si>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</si>
  <si>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</si>
  <si>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</si>
  <si>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</si>
  <si>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</si>
  <si>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</si>
  <si>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</si>
  <si>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</si>
  <si>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</si>
  <si>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</si>
  <si>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</si>
  <si>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</si>
  <si>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</si>
  <si>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</si>
  <si>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</si>
  <si>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</si>
  <si>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</si>
  <si>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</si>
  <si>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</si>
  <si>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</si>
  <si>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</si>
  <si>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</si>
  <si>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</si>
  <si>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</si>
  <si>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</si>
  <si>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</si>
  <si>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</si>
  <si>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</si>
  <si>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</si>
  <si>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</si>
  <si>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</si>
  <si>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</si>
  <si>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</si>
  <si>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</si>
  <si>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</si>
  <si>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</si>
  <si>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</si>
  <si>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</si>
  <si>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</si>
  <si>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</si>
  <si>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</si>
  <si>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</si>
  <si>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</si>
  <si>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</si>
  <si>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</si>
  <si>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</si>
  <si>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</si>
  <si>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</si>
  <si>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</si>
  <si>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</si>
  <si>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</si>
  <si>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</si>
  <si>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</si>
  <si>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</si>
  <si>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</si>
  <si>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</si>
  <si>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</si>
  <si>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</si>
  <si>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</si>
  <si>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</si>
  <si>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</si>
  <si>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</si>
  <si>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</si>
  <si>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</si>
  <si>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</si>
  <si>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</si>
  <si>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</si>
  <si>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</si>
  <si>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</si>
  <si>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</si>
  <si>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</si>
  <si>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</si>
  <si>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</si>
  <si>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</si>
  <si>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</si>
  <si>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</si>
  <si>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</si>
  <si>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</si>
  <si>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</si>
  <si>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</si>
  <si>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</si>
  <si>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</si>
  <si>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</si>
  <si>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</si>
  <si>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</si>
  <si>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</si>
  <si>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</si>
  <si>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</si>
  <si>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</si>
  <si>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</si>
  <si>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</si>
  <si>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</si>
  <si>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</si>
  <si>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</si>
  <si>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</si>
  <si>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</si>
  <si>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</si>
  <si>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</si>
  <si>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</si>
  <si>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</si>
  <si>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</si>
  <si>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</si>
  <si>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</si>
  <si>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</si>
  <si>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</si>
  <si>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</si>
  <si>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</si>
  <si>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</si>
  <si>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</si>
  <si>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</si>
  <si>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</si>
  <si>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</si>
  <si>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</si>
  <si>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</si>
  <si>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</si>
  <si>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</si>
  <si>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</si>
  <si>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</si>
  <si>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</si>
  <si>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</si>
  <si>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</si>
  <si>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</si>
  <si>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</si>
  <si>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</si>
  <si>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</si>
  <si>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</si>
  <si>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</si>
  <si>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</si>
  <si>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</si>
  <si>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</si>
  <si>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</si>
  <si>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</si>
  <si>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</si>
  <si>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</si>
  <si>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</si>
  <si>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</si>
  <si>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</si>
  <si>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</si>
  <si>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</si>
  <si>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</si>
  <si>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</si>
  <si>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</si>
  <si>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</si>
  <si>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</si>
  <si>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</si>
  <si>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</si>
  <si>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</si>
  <si>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</si>
  <si>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</si>
  <si>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</si>
  <si>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</si>
  <si>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</si>
  <si>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</si>
  <si>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</si>
  <si>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</si>
  <si>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</si>
  <si>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</si>
  <si>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</si>
  <si>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</si>
  <si>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</si>
  <si>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</si>
  <si>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</si>
  <si>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</si>
  <si>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</si>
  <si>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</si>
  <si>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</si>
  <si>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</si>
  <si>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</si>
  <si>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</si>
  <si>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</si>
  <si>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</si>
  <si>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</si>
  <si>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</si>
  <si>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</si>
  <si>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</si>
  <si>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</si>
  <si>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</si>
  <si>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</si>
  <si>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</si>
  <si>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</si>
  <si>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</si>
  <si>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</si>
  <si>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</si>
  <si>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</si>
  <si>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</si>
  <si>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</si>
  <si>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</si>
  <si>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</si>
  <si>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</si>
  <si>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</si>
  <si>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</si>
  <si>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</si>
  <si>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</si>
  <si>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</si>
  <si>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</si>
  <si>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</si>
  <si>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</si>
  <si>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</si>
  <si>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</si>
  <si>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</si>
  <si>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</si>
  <si>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</si>
  <si>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</si>
  <si>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</si>
  <si>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</si>
  <si>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</si>
  <si>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</si>
  <si>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</si>
  <si>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</si>
  <si>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</si>
  <si>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</si>
  <si>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</si>
  <si>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</si>
  <si>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</si>
  <si>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</si>
  <si>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</si>
  <si>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</si>
  <si>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</si>
  <si>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</si>
  <si>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</si>
  <si>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</si>
  <si>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</si>
  <si>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</si>
  <si>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</si>
  <si>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</si>
  <si>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</si>
  <si>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</si>
  <si>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</si>
  <si>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</si>
  <si>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</si>
  <si>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</si>
  <si>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</si>
  <si>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</si>
  <si>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</si>
  <si>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</si>
  <si>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</si>
  <si>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</si>
  <si>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</si>
  <si>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</si>
  <si>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</si>
  <si>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</si>
  <si>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</si>
  <si>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</si>
  <si>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</si>
  <si>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</si>
  <si>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</si>
  <si>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</si>
  <si>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</si>
  <si>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</si>
  <si>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</si>
  <si>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</si>
  <si>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</si>
  <si>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</si>
  <si>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</si>
  <si>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</si>
  <si>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</si>
  <si>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</si>
  <si>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</si>
  <si>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</si>
  <si>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</si>
  <si>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</si>
  <si>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</si>
  <si>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</si>
  <si>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</si>
  <si>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</si>
  <si>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</si>
  <si>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</si>
  <si>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</si>
  <si>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</si>
  <si>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</si>
  <si>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</si>
  <si>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</si>
  <si>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</si>
  <si>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</si>
  <si>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</si>
  <si>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</si>
  <si>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</si>
  <si>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</si>
  <si>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</si>
  <si>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</si>
  <si>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</si>
  <si>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</si>
  <si>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</si>
  <si>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</si>
  <si>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</si>
  <si>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</si>
  <si>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</si>
  <si>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</si>
  <si>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</si>
  <si>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</si>
  <si>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</si>
  <si>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</si>
  <si>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</si>
  <si>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</si>
  <si>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</si>
  <si>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</si>
  <si>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</si>
  <si>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</si>
  <si>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</si>
  <si>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</si>
  <si>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</si>
  <si>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</si>
  <si>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</si>
  <si>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</si>
  <si>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</si>
  <si>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</si>
  <si>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</si>
  <si>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</si>
  <si>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</si>
  <si>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</si>
  <si>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</si>
  <si>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</si>
  <si>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</si>
  <si>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</si>
  <si>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</si>
  <si>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</si>
  <si>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</si>
  <si>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</si>
  <si>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</si>
  <si>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</si>
  <si>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</si>
  <si>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</si>
  <si>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</si>
  <si>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</si>
  <si>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</si>
  <si>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</si>
  <si>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</si>
  <si>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</si>
  <si>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</si>
  <si>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</si>
  <si>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</si>
  <si>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</si>
  <si>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</si>
  <si>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</si>
  <si>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</si>
  <si>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</si>
  <si>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</si>
  <si>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</si>
  <si>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</si>
  <si>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</si>
  <si>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</si>
  <si>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</si>
  <si>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</si>
  <si>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</si>
  <si>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</si>
  <si>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</si>
  <si>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</si>
  <si>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</si>
  <si>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</si>
  <si>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</si>
  <si>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</si>
  <si>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</si>
  <si>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</si>
  <si>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</si>
  <si>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</si>
  <si>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</si>
  <si>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</si>
  <si>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</si>
  <si>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</si>
  <si>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</si>
  <si>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</si>
  <si>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</si>
  <si>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</si>
  <si>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</si>
  <si>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</si>
  <si>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</si>
  <si>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</si>
  <si>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</si>
  <si>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</si>
  <si>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</si>
  <si>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</si>
  <si>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</si>
  <si>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</si>
  <si>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</si>
  <si>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</si>
  <si>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</si>
  <si>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</si>
  <si>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</si>
  <si>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</si>
  <si>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</si>
  <si>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</si>
  <si>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</si>
  <si>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</si>
  <si>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</si>
  <si>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</si>
  <si>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</si>
  <si>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</si>
  <si>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</si>
  <si>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</si>
  <si>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</si>
  <si>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</si>
  <si>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</si>
  <si>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</si>
  <si>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</si>
  <si>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</si>
  <si>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</si>
  <si>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</si>
  <si>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</si>
  <si>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</si>
  <si>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</si>
  <si>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</si>
  <si>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</si>
  <si>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</si>
  <si>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</si>
  <si>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</si>
  <si>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</si>
  <si>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</si>
  <si>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</si>
  <si>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</si>
  <si>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</si>
  <si>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</si>
  <si>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</si>
  <si>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</si>
  <si>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</si>
  <si>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</si>
  <si>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</si>
  <si>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</si>
  <si>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</si>
  <si>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</si>
  <si>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</si>
  <si>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</si>
  <si>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</si>
  <si>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</si>
  <si>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</si>
  <si>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</si>
  <si>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</si>
  <si>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</si>
  <si>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</si>
  <si>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</si>
  <si>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</si>
  <si>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</si>
  <si>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</si>
  <si>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</si>
  <si>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</si>
  <si>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</si>
  <si>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</si>
  <si>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</si>
  <si>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</si>
  <si>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</si>
  <si>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</si>
  <si>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</si>
  <si>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</si>
  <si>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</si>
  <si>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</si>
  <si>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</si>
  <si>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</si>
  <si>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</si>
  <si>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</si>
  <si>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</si>
  <si>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</si>
  <si>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</si>
  <si>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</si>
  <si>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</si>
  <si>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</si>
  <si>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</si>
  <si>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</si>
  <si>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</si>
  <si>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</si>
  <si>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</si>
  <si>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</si>
  <si>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</si>
  <si>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</si>
  <si>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</si>
  <si>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</si>
  <si>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</si>
  <si>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</si>
  <si>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</si>
  <si>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</si>
  <si>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</si>
  <si>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</si>
  <si>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</si>
  <si>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</si>
  <si>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</si>
  <si>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</si>
  <si>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</si>
  <si>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</si>
  <si>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</si>
  <si>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</si>
  <si>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</si>
  <si>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</si>
  <si>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</si>
  <si>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</si>
  <si>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</si>
  <si>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</si>
  <si>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</si>
  <si>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</si>
  <si>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</si>
  <si>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</si>
  <si>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</si>
  <si>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</si>
  <si>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</si>
  <si>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</si>
  <si>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</si>
  <si>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</si>
  <si>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</si>
  <si>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</si>
  <si>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</si>
  <si>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</si>
  <si>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</si>
  <si>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</si>
  <si>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</si>
  <si>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</si>
  <si>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</si>
  <si>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</si>
  <si>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</si>
  <si>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</si>
  <si>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</si>
  <si>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</si>
  <si>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</si>
  <si>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</si>
  <si>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</si>
  <si>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</si>
  <si>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</si>
  <si>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</si>
  <si>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</si>
  <si>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</si>
  <si>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</si>
  <si>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</si>
  <si>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</si>
  <si>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</si>
  <si>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</si>
  <si>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</si>
  <si>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</si>
  <si>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</si>
  <si>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</si>
  <si>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</si>
  <si>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</si>
  <si>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</si>
  <si>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</si>
  <si>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</si>
  <si>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</si>
  <si>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</si>
  <si>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</si>
  <si>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</si>
  <si>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</si>
  <si>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</si>
  <si>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</si>
  <si>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</si>
  <si>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</si>
  <si>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</si>
  <si>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</si>
  <si>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</si>
  <si>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</si>
  <si>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</si>
  <si>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</si>
  <si>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</si>
  <si>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</si>
  <si>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</si>
  <si>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</si>
  <si>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</si>
  <si>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</si>
  <si>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</si>
  <si>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</si>
  <si>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</si>
  <si>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</si>
  <si>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</si>
  <si>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</si>
  <si>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</si>
  <si>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</si>
  <si>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</si>
  <si>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</si>
  <si>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</si>
  <si>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</si>
  <si>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</si>
  <si>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</si>
  <si>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</si>
  <si>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</si>
  <si>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</si>
  <si>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</si>
  <si>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</si>
  <si>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</si>
  <si>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</si>
  <si>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</si>
  <si>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</si>
  <si>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</si>
  <si>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</si>
  <si>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</si>
  <si>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</si>
  <si>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</si>
  <si>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</si>
  <si>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</si>
  <si>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</si>
  <si>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</si>
  <si>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</si>
  <si>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</si>
  <si>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</si>
  <si>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</si>
  <si>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</si>
  <si>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</si>
  <si>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</si>
  <si>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</si>
  <si>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</si>
  <si>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</si>
  <si>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</si>
  <si>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</si>
  <si>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</si>
  <si>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</si>
  <si>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</si>
  <si>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</si>
  <si>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</si>
  <si>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</si>
  <si>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</si>
  <si>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</si>
  <si>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</si>
  <si>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</si>
  <si>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</si>
  <si>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</si>
  <si>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</si>
  <si>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</si>
  <si>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</si>
  <si>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</si>
  <si>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</si>
  <si>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</si>
  <si>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</si>
  <si>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</si>
  <si>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</si>
  <si>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</si>
  <si>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</si>
  <si>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</si>
  <si>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</si>
  <si>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</si>
  <si>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</si>
  <si>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</si>
  <si>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</si>
  <si>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</si>
  <si>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</si>
  <si>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</si>
  <si>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</si>
  <si>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</si>
  <si>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</si>
  <si>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</si>
  <si>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</si>
  <si>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</si>
  <si>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</si>
  <si>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</si>
  <si>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</si>
  <si>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</si>
  <si>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</si>
  <si>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</si>
  <si>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</si>
  <si>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</si>
  <si>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</si>
  <si>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</si>
  <si>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</si>
  <si>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</si>
  <si>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</si>
  <si>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</si>
  <si>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</si>
  <si>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</si>
  <si>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</si>
  <si>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</si>
  <si>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</si>
  <si>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</si>
  <si>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</si>
  <si>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</si>
  <si>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</si>
  <si>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</si>
  <si>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</si>
  <si>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</si>
  <si>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</si>
  <si>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</si>
  <si>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</si>
  <si>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</si>
  <si>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</si>
  <si>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</si>
  <si>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</si>
  <si>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</si>
  <si>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</si>
  <si>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</si>
  <si>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</si>
  <si>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</si>
  <si>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</si>
  <si>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</si>
  <si>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</si>
  <si>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</si>
  <si>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</si>
  <si>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</si>
  <si>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</si>
  <si>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</si>
  <si>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</si>
  <si>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</si>
  <si>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</si>
  <si>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</si>
  <si>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</si>
  <si>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</si>
  <si>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</si>
  <si>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</si>
  <si>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</si>
  <si>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</si>
  <si>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</si>
  <si>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</si>
  <si>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</si>
  <si>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</si>
  <si>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</si>
  <si>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</si>
  <si>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</si>
  <si>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</si>
  <si>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</si>
  <si>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</si>
  <si>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</si>
  <si>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</si>
  <si>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</si>
  <si>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</si>
  <si>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</si>
  <si>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</si>
  <si>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</si>
  <si>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</si>
  <si>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</si>
  <si>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</si>
  <si>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</si>
  <si>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</si>
  <si>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</si>
  <si>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</si>
  <si>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</si>
  <si>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</si>
  <si>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</si>
  <si>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</si>
  <si>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</si>
  <si>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</si>
  <si>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</si>
  <si>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</si>
  <si>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</si>
  <si>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</si>
  <si>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</si>
  <si>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</si>
  <si>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</si>
  <si>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</si>
  <si>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</si>
  <si>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</si>
  <si>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</si>
  <si>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</si>
  <si>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</si>
  <si>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</si>
  <si>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</si>
  <si>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</si>
  <si>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</si>
  <si>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</si>
  <si>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</si>
  <si>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</si>
  <si>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</si>
  <si>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</si>
  <si>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</si>
  <si>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</si>
  <si>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</si>
  <si>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</si>
  <si>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</si>
  <si>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</si>
  <si>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</si>
  <si>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</si>
  <si>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</si>
  <si>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</si>
  <si>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</si>
  <si>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</si>
  <si>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</si>
  <si>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</si>
  <si>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</si>
  <si>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</si>
  <si>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</si>
  <si>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</si>
  <si>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</si>
  <si>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</si>
  <si>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</si>
  <si>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</si>
  <si>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</si>
  <si>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</si>
  <si>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</si>
  <si>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</si>
  <si>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</si>
  <si>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</si>
  <si>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</si>
  <si>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</si>
  <si>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</si>
  <si>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</si>
  <si>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</si>
  <si>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</si>
  <si>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</si>
  <si>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</si>
  <si>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</si>
  <si>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</si>
  <si>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</si>
  <si>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</si>
  <si>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</si>
  <si>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</si>
  <si>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</si>
  <si>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</si>
  <si>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</si>
  <si>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</si>
  <si>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</si>
  <si>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</si>
  <si>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</si>
  <si>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</si>
  <si>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</si>
  <si>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</si>
  <si>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</si>
  <si>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</si>
  <si>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</si>
  <si>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</si>
  <si>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</si>
  <si>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</si>
  <si>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</si>
  <si>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</si>
  <si>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</si>
  <si>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</si>
  <si>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</si>
  <si>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</si>
  <si>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</si>
  <si>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</si>
  <si>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</si>
  <si>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</si>
  <si>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</si>
  <si>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</si>
  <si>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</si>
  <si>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</si>
  <si>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</si>
  <si>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</si>
  <si>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</si>
  <si>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</si>
  <si>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</si>
  <si>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</si>
  <si>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</si>
  <si>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</si>
  <si>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</si>
  <si>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</si>
  <si>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</si>
  <si>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</si>
  <si>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</si>
  <si>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</si>
  <si>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</si>
  <si>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</si>
  <si>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</si>
  <si>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</si>
  <si>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</si>
  <si>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</si>
  <si>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</si>
  <si>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</si>
  <si>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</si>
  <si>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</si>
  <si>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</si>
  <si>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</si>
  <si>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</si>
  <si>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</si>
  <si>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</si>
  <si>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</si>
  <si>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</si>
  <si>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</si>
  <si>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</si>
  <si>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</si>
  <si>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</si>
  <si>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</si>
  <si>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</si>
  <si>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</si>
  <si>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</si>
  <si>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</si>
  <si>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</si>
  <si>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</si>
  <si>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</si>
  <si>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</si>
  <si>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</si>
  <si>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</si>
  <si>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</si>
  <si>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</si>
  <si>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</si>
  <si>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</si>
  <si>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</si>
  <si>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</si>
  <si>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</si>
  <si>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</si>
  <si>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</si>
  <si>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</si>
  <si>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</si>
  <si>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</si>
  <si>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</si>
  <si>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</si>
  <si>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</si>
  <si>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</si>
  <si>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</si>
  <si>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</si>
  <si>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</si>
  <si>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</si>
  <si>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</si>
  <si>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</si>
  <si>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</si>
  <si>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</si>
  <si>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</si>
  <si>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</si>
  <si>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</si>
  <si>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</si>
  <si>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</si>
  <si>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</si>
  <si>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</si>
  <si>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</si>
  <si>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</si>
  <si>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</si>
  <si>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</si>
  <si>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</si>
  <si>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</si>
  <si>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</si>
  <si>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</si>
  <si>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</si>
  <si>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</si>
  <si>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</si>
  <si>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</si>
  <si>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</si>
  <si>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</si>
  <si>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</si>
  <si>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</si>
  <si>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</si>
  <si>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</si>
  <si>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</si>
  <si>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</si>
  <si>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</si>
  <si>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</si>
  <si>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</si>
  <si>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</si>
  <si>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</si>
  <si>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</si>
  <si>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</si>
  <si>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</si>
  <si>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</si>
  <si>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</si>
  <si>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</si>
  <si>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</si>
  <si>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</si>
  <si>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</si>
  <si>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</si>
  <si>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</si>
  <si>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</si>
  <si>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</si>
  <si>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</si>
  <si>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</si>
  <si>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</si>
  <si>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</si>
  <si>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</si>
  <si>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</si>
  <si>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</si>
  <si>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</si>
  <si>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</si>
  <si>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</si>
  <si>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</si>
  <si>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</si>
  <si>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</si>
  <si>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</si>
  <si>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</si>
  <si>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</si>
  <si>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</si>
  <si>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</si>
  <si>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</si>
  <si>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</si>
  <si>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</si>
  <si>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</si>
  <si>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</si>
  <si>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</si>
  <si>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</si>
  <si>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</si>
  <si>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</si>
  <si>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</si>
  <si>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</si>
  <si>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</si>
  <si>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</si>
  <si>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</si>
  <si>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</si>
  <si>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</si>
  <si>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</si>
  <si>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</si>
  <si>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</si>
  <si>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</si>
  <si>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</si>
  <si>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</si>
  <si>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</si>
  <si>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</si>
  <si>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</si>
  <si>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</si>
  <si>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</si>
  <si>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</si>
  <si>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</si>
  <si>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</si>
  <si>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</si>
  <si>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</si>
  <si>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</si>
  <si>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</si>
  <si>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</si>
  <si>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</si>
  <si>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</si>
  <si>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</si>
  <si>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</si>
  <si>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</si>
  <si>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</si>
  <si>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</si>
  <si>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</si>
  <si>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</si>
  <si>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</si>
  <si>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</si>
  <si>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</si>
  <si>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</si>
  <si>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</si>
  <si>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</si>
  <si>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</si>
  <si>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</si>
  <si>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</si>
  <si>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</si>
  <si>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</si>
  <si>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</si>
  <si>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</si>
  <si>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</si>
  <si>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</si>
  <si>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</si>
  <si>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</si>
  <si>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</si>
  <si>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</si>
  <si>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</si>
  <si>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</si>
  <si>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</si>
  <si>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</si>
  <si>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</si>
  <si>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</si>
  <si>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</si>
  <si>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</si>
  <si>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</si>
  <si>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</si>
  <si>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</si>
  <si>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</si>
  <si>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</si>
  <si>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</si>
  <si>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</si>
  <si>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</si>
  <si>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</si>
  <si>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</si>
  <si>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</si>
  <si>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</si>
  <si>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</si>
  <si>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</si>
  <si>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</si>
  <si>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</si>
  <si>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</si>
  <si>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</si>
  <si>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</si>
  <si>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</si>
  <si>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</si>
  <si>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</si>
  <si>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</si>
  <si>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</si>
  <si>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</si>
  <si>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</si>
  <si>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</si>
  <si>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</si>
  <si>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</si>
  <si>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</si>
  <si>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</si>
  <si>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</si>
  <si>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</si>
  <si>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</si>
  <si>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</si>
  <si>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</si>
  <si>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</si>
  <si>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</si>
  <si>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</si>
  <si>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</si>
  <si>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</si>
  <si>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</si>
  <si>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</si>
  <si>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</si>
  <si>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</si>
  <si>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</si>
  <si>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</si>
  <si>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</si>
  <si>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</si>
  <si>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</si>
  <si>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</si>
  <si>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</si>
  <si>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</si>
  <si>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</si>
  <si>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</si>
  <si>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</si>
  <si>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</si>
  <si>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</si>
  <si>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</si>
  <si>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</si>
  <si>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</si>
  <si>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</si>
  <si>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</si>
  <si>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</si>
  <si>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</si>
  <si>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</si>
  <si>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</si>
  <si>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</si>
  <si>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</si>
  <si>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</si>
  <si>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</si>
  <si>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</si>
  <si>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</si>
  <si>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</si>
  <si>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</si>
  <si>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</si>
  <si>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</si>
  <si>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</si>
  <si>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</si>
  <si>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</si>
  <si>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</si>
  <si>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</si>
  <si>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</si>
  <si>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</si>
  <si>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</si>
  <si>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</si>
  <si>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</si>
  <si>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</si>
  <si>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</si>
  <si>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</si>
  <si>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</si>
  <si>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</si>
  <si>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</si>
  <si>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</si>
  <si>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</si>
  <si>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</si>
  <si>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</si>
  <si>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</si>
  <si>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</si>
  <si>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</si>
  <si>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</si>
  <si>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</si>
  <si>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</si>
  <si>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</si>
  <si>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</si>
  <si>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</si>
  <si>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</si>
  <si>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</si>
  <si>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</si>
  <si>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</si>
  <si>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</si>
  <si>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</si>
  <si>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</si>
  <si>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</si>
  <si>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</si>
  <si>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</si>
  <si>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</si>
  <si>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</si>
  <si>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</si>
  <si>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</si>
  <si>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</si>
  <si>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</si>
  <si>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</si>
  <si>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</si>
  <si>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</si>
  <si>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</si>
  <si>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</si>
  <si>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</si>
  <si>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</si>
  <si>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</si>
  <si>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</si>
  <si>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</si>
  <si>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</si>
  <si>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</si>
  <si>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</si>
  <si>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</si>
  <si>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</si>
  <si>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</si>
  <si>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</si>
  <si>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</si>
  <si>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</si>
  <si>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</si>
  <si>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</si>
  <si>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</si>
  <si>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</si>
  <si>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</si>
  <si>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</si>
  <si>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</si>
  <si>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</si>
  <si>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</si>
  <si>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</si>
  <si>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</si>
  <si>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</si>
  <si>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</si>
  <si>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</si>
  <si>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</si>
  <si>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</si>
  <si>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</si>
  <si>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</si>
  <si>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</si>
  <si>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</si>
  <si>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</si>
  <si>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</si>
  <si>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</si>
  <si>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</si>
  <si>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</si>
  <si>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</si>
  <si>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</si>
  <si>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</si>
  <si>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</si>
  <si>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</si>
  <si>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</si>
  <si>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</si>
  <si>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</si>
  <si>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</si>
  <si>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</si>
  <si>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</si>
  <si>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</si>
  <si>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</si>
  <si>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</si>
  <si>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</si>
  <si>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</si>
  <si>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</si>
  <si>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</si>
  <si>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</si>
  <si>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</si>
  <si>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</si>
  <si>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</si>
  <si>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</si>
  <si>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</si>
  <si>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</si>
  <si>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</si>
  <si>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</si>
  <si>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</si>
  <si>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</si>
  <si>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</si>
  <si>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</si>
  <si>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</si>
  <si>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</si>
  <si>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</si>
  <si>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</si>
  <si>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</si>
  <si>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</si>
  <si>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</si>
  <si>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</si>
  <si>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</si>
  <si>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</si>
  <si>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</si>
  <si>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</si>
  <si>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</si>
  <si>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</si>
  <si>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</si>
  <si>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</si>
  <si>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</si>
  <si>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</si>
  <si>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</si>
  <si>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</si>
  <si>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</si>
  <si>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</si>
  <si>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</si>
  <si>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</si>
  <si>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</si>
  <si>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</si>
  <si>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</si>
  <si>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</si>
  <si>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</si>
  <si>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</si>
  <si>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</si>
  <si>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</si>
  <si>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</si>
  <si>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</si>
  <si>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</si>
  <si>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</si>
  <si>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</si>
  <si>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</si>
  <si>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</si>
  <si>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</si>
  <si>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</si>
  <si>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</si>
  <si>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</si>
  <si>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</si>
  <si>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</si>
  <si>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</si>
  <si>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</si>
  <si>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</si>
  <si>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</si>
  <si>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</si>
  <si>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</si>
  <si>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</si>
  <si>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</si>
  <si>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</si>
  <si>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</si>
  <si>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</si>
  <si>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</si>
  <si>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</si>
  <si>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</si>
  <si>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</si>
  <si>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</si>
  <si>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</si>
  <si>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</si>
  <si>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</si>
  <si>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</si>
  <si>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</si>
  <si>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</si>
  <si>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</si>
  <si>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</si>
  <si>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</si>
  <si>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</si>
  <si>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</si>
  <si>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</si>
  <si>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</si>
  <si>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</si>
  <si>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</si>
  <si>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</si>
  <si>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</si>
  <si>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</si>
  <si>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</si>
  <si>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</si>
  <si>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</si>
  <si>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</si>
  <si>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</si>
  <si>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</si>
  <si>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</si>
  <si>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</si>
  <si>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</si>
  <si>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</si>
  <si>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</si>
  <si>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</si>
  <si>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</si>
  <si>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</si>
  <si>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</si>
  <si>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</si>
  <si>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</si>
  <si>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</si>
  <si>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</si>
  <si>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</si>
  <si>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</si>
  <si>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</si>
  <si>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</si>
  <si>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</si>
  <si>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</si>
  <si>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</si>
  <si>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</si>
  <si>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</si>
  <si>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</si>
  <si>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</si>
  <si>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</si>
  <si>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</si>
  <si>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</si>
  <si>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</si>
  <si>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</si>
  <si>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</si>
  <si>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</si>
  <si>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</si>
  <si>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</si>
  <si>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</si>
  <si>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</si>
  <si>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</si>
  <si>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</si>
  <si>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</si>
  <si>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</si>
  <si>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</si>
  <si>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</si>
  <si>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</si>
  <si>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</si>
  <si>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</si>
  <si>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</si>
  <si>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</si>
  <si>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</si>
  <si>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</si>
  <si>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</si>
  <si>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</si>
  <si>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</si>
  <si>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</si>
  <si>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</si>
  <si>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</si>
  <si>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</si>
  <si>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</si>
  <si>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</si>
  <si>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</si>
  <si>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</si>
  <si>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</si>
  <si>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</si>
  <si>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</si>
  <si>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</si>
  <si>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</si>
  <si>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</si>
  <si>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</si>
  <si>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</si>
  <si>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</si>
  <si>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</si>
  <si>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</si>
  <si>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</si>
  <si>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</si>
  <si>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</si>
  <si>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</si>
  <si>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</si>
  <si>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</si>
  <si>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</si>
  <si>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</si>
  <si>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</si>
  <si>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</si>
  <si>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</si>
  <si>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</si>
  <si>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</si>
  <si>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</si>
  <si>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</si>
  <si>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</si>
  <si>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</si>
  <si>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</si>
  <si>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</si>
  <si>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</si>
  <si>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</si>
  <si>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</si>
  <si>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</si>
  <si>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</si>
  <si>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</si>
  <si>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</si>
  <si>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</si>
  <si>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</si>
  <si>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</si>
  <si>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</si>
  <si>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</si>
  <si>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</si>
  <si>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</si>
  <si>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</si>
  <si>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</si>
  <si>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</si>
  <si>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</si>
  <si>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</si>
  <si>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</si>
  <si>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</si>
  <si>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</si>
  <si>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</si>
  <si>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</si>
  <si>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</si>
  <si>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</si>
  <si>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</si>
  <si>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</si>
  <si>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</si>
  <si>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</si>
  <si>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</si>
  <si>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</si>
  <si>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</si>
  <si>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</si>
  <si>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</si>
  <si>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</si>
  <si>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</si>
  <si>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</si>
  <si>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</si>
  <si>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</si>
  <si>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</si>
  <si>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</si>
  <si>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</si>
  <si>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</si>
  <si>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</si>
  <si>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</si>
  <si>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</si>
  <si>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</si>
  <si>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</si>
  <si>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</si>
  <si>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</si>
  <si>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</si>
  <si>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</si>
  <si>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</si>
  <si>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</si>
  <si>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</si>
  <si>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</si>
  <si>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</si>
  <si>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</si>
  <si>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</si>
  <si>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</si>
  <si>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</si>
  <si>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</si>
  <si>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</si>
  <si>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</si>
  <si>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</si>
  <si>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</si>
  <si>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</si>
  <si>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</si>
  <si>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</si>
  <si>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</si>
  <si>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</si>
  <si>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</si>
  <si>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</si>
  <si>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</si>
  <si>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</si>
  <si>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</si>
  <si>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</si>
  <si>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</si>
  <si>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</si>
  <si>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</si>
  <si>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</si>
  <si>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</si>
  <si>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</si>
  <si>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</si>
  <si>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</si>
  <si>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</si>
  <si>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</si>
  <si>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</si>
  <si>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</si>
  <si>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</si>
  <si>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</si>
  <si>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</si>
  <si>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</si>
  <si>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</si>
  <si>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</si>
  <si>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</si>
  <si>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</si>
  <si>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</si>
  <si>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</si>
  <si>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</si>
  <si>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</si>
  <si>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</si>
  <si>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</si>
  <si>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</si>
  <si>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</si>
  <si>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</si>
  <si>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</si>
  <si>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</si>
  <si>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</si>
  <si>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</si>
  <si>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</si>
  <si>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</si>
  <si>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</si>
  <si>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</si>
  <si>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</si>
  <si>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</si>
  <si>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</si>
  <si>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</si>
  <si>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</si>
  <si>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</si>
  <si>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</si>
  <si>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</si>
  <si>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</si>
  <si>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</si>
  <si>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</si>
  <si>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</si>
  <si>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</si>
  <si>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</si>
  <si>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</si>
  <si>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</si>
  <si>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</si>
  <si>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</si>
  <si>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</si>
  <si>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</si>
  <si>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</si>
  <si>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</si>
  <si>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</si>
  <si>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</si>
  <si>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</si>
  <si>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</si>
  <si>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</si>
  <si>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</si>
  <si>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</si>
  <si>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</si>
  <si>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</si>
  <si>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</si>
  <si>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</si>
  <si>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</si>
  <si>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</si>
  <si>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</si>
  <si>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</si>
  <si>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</si>
  <si>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</si>
  <si>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</si>
  <si>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</si>
  <si>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</si>
  <si>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</si>
  <si>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</si>
  <si>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</si>
  <si>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</si>
  <si>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</si>
  <si>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</si>
  <si>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</si>
  <si>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</si>
  <si>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</si>
  <si>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</si>
  <si>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</si>
  <si>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</si>
  <si>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</si>
  <si>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</si>
  <si>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</si>
  <si>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</si>
  <si>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</si>
  <si>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</si>
  <si>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</si>
  <si>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</si>
  <si>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</si>
  <si>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</si>
  <si>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</si>
  <si>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</si>
  <si>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</si>
  <si>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</si>
  <si>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</si>
  <si>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</si>
  <si>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</si>
  <si>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</si>
  <si>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</si>
  <si>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</si>
  <si>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</si>
  <si>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</si>
  <si>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</si>
  <si>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</si>
  <si>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</si>
  <si>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</si>
  <si>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</si>
  <si>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</si>
  <si>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</si>
  <si>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</si>
  <si>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</si>
  <si>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</si>
  <si>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</si>
  <si>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</si>
  <si>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</si>
  <si>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</si>
  <si>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</si>
  <si>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</si>
  <si>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</si>
  <si>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</si>
  <si>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</si>
  <si>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</si>
  <si>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</si>
  <si>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</si>
  <si>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</si>
  <si>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</si>
  <si>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</si>
  <si>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</si>
  <si>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</si>
  <si>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</si>
  <si>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</si>
  <si>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</si>
  <si>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</si>
  <si>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</si>
  <si>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</si>
  <si>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</si>
  <si>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</si>
  <si>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</si>
  <si>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</si>
  <si>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</si>
  <si>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</si>
  <si>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</si>
  <si>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</si>
  <si>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</si>
  <si>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</si>
  <si>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</si>
  <si>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</si>
  <si>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</si>
  <si>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</si>
  <si>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</si>
  <si>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</si>
  <si>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</si>
  <si>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</si>
  <si>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</si>
  <si>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</si>
  <si>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</si>
  <si>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</si>
  <si>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</si>
  <si>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</si>
  <si>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</si>
  <si>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</si>
  <si>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</si>
  <si>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</si>
  <si>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</si>
  <si>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</si>
  <si>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</si>
  <si>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</si>
  <si>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</si>
  <si>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</si>
  <si>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</si>
  <si>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</si>
  <si>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</si>
  <si>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</si>
  <si>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</si>
  <si>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</si>
  <si>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</si>
  <si>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</si>
  <si>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</si>
  <si>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</si>
  <si>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</si>
  <si>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</si>
  <si>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</si>
  <si>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</si>
  <si>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</si>
  <si>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</si>
  <si>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</si>
  <si>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</si>
  <si>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</si>
  <si>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</si>
  <si>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</si>
  <si>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</si>
  <si>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</si>
  <si>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</si>
  <si>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</si>
  <si>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</si>
  <si>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</si>
  <si>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</si>
  <si>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</si>
  <si>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</si>
  <si>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</si>
  <si>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</si>
  <si>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</si>
  <si>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</si>
  <si>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</si>
  <si>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</si>
  <si>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</si>
  <si>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</si>
  <si>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</si>
  <si>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</si>
  <si>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</si>
  <si>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</si>
  <si>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</si>
  <si>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</si>
  <si>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</si>
  <si>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</si>
  <si>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</si>
  <si>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</si>
  <si>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</si>
  <si>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</si>
  <si>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</si>
  <si>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</si>
  <si>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</si>
  <si>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</si>
  <si>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</si>
  <si>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</si>
  <si>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</si>
  <si>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</si>
  <si>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</si>
  <si>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</si>
  <si>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</si>
  <si>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</si>
  <si>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</si>
  <si>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</si>
  <si>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</si>
  <si>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</si>
  <si>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</si>
  <si>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</si>
  <si>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</si>
  <si>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</si>
  <si>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</si>
  <si>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</si>
  <si>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</si>
  <si>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</si>
  <si>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</si>
  <si>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</si>
  <si>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</si>
  <si>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</si>
  <si>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</si>
  <si>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</si>
  <si>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</si>
  <si>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</si>
  <si>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</si>
  <si>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</si>
  <si>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</si>
  <si>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</si>
  <si>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</si>
  <si>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</si>
  <si>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</si>
  <si>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</si>
  <si>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</si>
  <si>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</si>
  <si>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</si>
  <si>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</si>
  <si>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</si>
  <si>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</si>
  <si>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</si>
  <si>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</si>
  <si>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</si>
  <si>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</si>
  <si>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</si>
  <si>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</si>
  <si>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</si>
  <si>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</si>
  <si>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</si>
  <si>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</si>
  <si>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</si>
  <si>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</si>
  <si>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</si>
  <si>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</si>
  <si>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</si>
  <si>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</si>
  <si>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</si>
  <si>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</si>
  <si>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</si>
  <si>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</si>
  <si>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</si>
  <si>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</si>
  <si>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</si>
  <si>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</si>
  <si>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</si>
  <si>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</si>
  <si>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</si>
  <si>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</si>
  <si>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</si>
  <si>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</si>
  <si>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</si>
  <si>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</si>
  <si>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</si>
  <si>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</si>
  <si>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</si>
  <si>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</si>
  <si>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</si>
  <si>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</si>
  <si>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</si>
  <si>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</si>
  <si>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</si>
  <si>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</si>
  <si>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</si>
  <si>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</si>
  <si>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</si>
  <si>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</si>
  <si>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</si>
  <si>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</si>
  <si>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</si>
  <si>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</si>
  <si>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</si>
  <si>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</si>
  <si>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</si>
  <si>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</si>
  <si>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</si>
  <si>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</si>
  <si>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</si>
  <si>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</si>
  <si>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</si>
  <si>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</si>
  <si>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</si>
  <si>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</si>
  <si>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</si>
  <si>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</si>
  <si>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</si>
  <si>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</si>
  <si>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</si>
  <si>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</si>
  <si>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</si>
  <si>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</si>
  <si>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</si>
  <si>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</si>
  <si>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</si>
  <si>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</si>
  <si>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</si>
  <si>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</si>
  <si>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</si>
  <si>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</si>
  <si>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</si>
  <si>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</si>
  <si>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</si>
  <si>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</si>
  <si>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</si>
  <si>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</si>
  <si>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</si>
  <si>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</si>
  <si>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</si>
  <si>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</si>
  <si>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</si>
  <si>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</si>
  <si>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</si>
  <si>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</si>
  <si>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</si>
  <si>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</si>
  <si>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</si>
  <si>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</si>
  <si>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</si>
  <si>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</si>
  <si>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</si>
  <si>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</si>
  <si>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</si>
  <si>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</si>
  <si>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</si>
  <si>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</si>
  <si>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</si>
  <si>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</si>
  <si>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</si>
  <si>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</si>
  <si>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</si>
  <si>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</si>
  <si>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</si>
  <si>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</si>
  <si>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</si>
  <si>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</si>
  <si>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</si>
  <si>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</si>
  <si>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</si>
  <si>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</si>
  <si>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</si>
  <si>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</si>
  <si>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</si>
  <si>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</si>
  <si>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</si>
  <si>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</si>
  <si>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</si>
  <si>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</si>
  <si>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</si>
  <si>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</si>
  <si>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</si>
  <si>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</si>
  <si>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</si>
  <si>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</si>
  <si>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</si>
  <si>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</si>
  <si>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</si>
  <si>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</si>
  <si>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</si>
  <si>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</si>
  <si>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</si>
  <si>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</si>
  <si>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</si>
  <si>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</si>
  <si>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</si>
  <si>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</si>
  <si>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</si>
  <si>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</si>
  <si>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</si>
  <si>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</si>
  <si>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</si>
  <si>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</si>
  <si>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</si>
  <si>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</si>
  <si>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</si>
  <si>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</si>
  <si>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</si>
  <si>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</si>
  <si>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</si>
  <si>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</si>
  <si>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</si>
  <si>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</si>
  <si>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</si>
  <si>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</si>
  <si>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</si>
  <si>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</si>
  <si>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</si>
  <si>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</si>
  <si>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</si>
  <si>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</si>
  <si>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</si>
  <si>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</si>
  <si>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</si>
  <si>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</si>
  <si>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</si>
  <si>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</si>
  <si>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</si>
  <si>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</si>
  <si>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</si>
  <si>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</si>
  <si>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</si>
  <si>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</si>
  <si>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</si>
  <si>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</si>
  <si>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</si>
  <si>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</si>
  <si>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</si>
  <si>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</si>
  <si>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</si>
  <si>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</si>
  <si>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</si>
  <si>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</si>
  <si>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</si>
  <si>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</si>
  <si>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</si>
  <si>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</si>
  <si>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</si>
  <si>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</si>
  <si>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</si>
  <si>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</si>
  <si>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</si>
  <si>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</si>
  <si>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</si>
  <si>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</si>
  <si>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</si>
  <si>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</si>
  <si>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</si>
  <si>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</si>
  <si>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</si>
  <si>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</si>
  <si>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</si>
  <si>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</si>
  <si>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</si>
  <si>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</si>
  <si>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</si>
  <si>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</si>
  <si>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</si>
  <si>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</si>
  <si>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</si>
  <si>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</si>
  <si>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</si>
  <si>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</si>
  <si>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</si>
  <si>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</si>
  <si>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</si>
  <si>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</si>
  <si>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</si>
  <si>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</si>
  <si>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</si>
  <si>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</si>
  <si>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</si>
  <si>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</si>
  <si>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</si>
  <si>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</si>
  <si>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</si>
  <si>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</si>
  <si>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</si>
  <si>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</si>
  <si>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</si>
  <si>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</si>
  <si>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</si>
  <si>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</si>
  <si>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</si>
  <si>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</si>
  <si>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</si>
  <si>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</si>
  <si>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</si>
  <si>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</si>
  <si>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</si>
  <si>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</si>
  <si>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</si>
  <si>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</si>
  <si>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</si>
  <si>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</si>
  <si>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</si>
  <si>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</si>
  <si>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</si>
  <si>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</si>
  <si>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</si>
  <si>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</si>
  <si>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</si>
  <si>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</si>
  <si>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</si>
  <si>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</si>
  <si>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</si>
  <si>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</si>
  <si>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</si>
  <si>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</si>
  <si>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</si>
  <si>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</si>
  <si>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</si>
  <si>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</si>
  <si>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</si>
  <si>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</si>
  <si>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</si>
  <si>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</si>
  <si>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</si>
  <si>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</si>
  <si>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</si>
  <si>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</si>
  <si>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</si>
  <si>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</si>
  <si>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</si>
  <si>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</si>
  <si>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</si>
  <si>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</si>
  <si>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</si>
  <si>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</si>
  <si>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</si>
  <si>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</si>
  <si>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</si>
  <si>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</si>
  <si>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</si>
  <si>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</si>
  <si>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</si>
  <si>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</si>
  <si>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</si>
  <si>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</si>
  <si>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</si>
  <si>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</si>
  <si>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</si>
  <si>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</si>
  <si>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</si>
  <si>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</si>
  <si>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</si>
  <si>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</si>
  <si>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</si>
  <si>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</si>
  <si>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</si>
  <si>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</si>
  <si>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</si>
  <si>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</si>
  <si>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</si>
  <si>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</si>
  <si>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</si>
  <si>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</si>
  <si>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</si>
  <si>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</si>
  <si>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</si>
  <si>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</si>
  <si>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</si>
  <si>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</si>
  <si>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</si>
  <si>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</si>
  <si>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</si>
  <si>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</si>
  <si>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</si>
  <si>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</si>
  <si>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</si>
  <si>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</si>
  <si>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</si>
  <si>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</si>
  <si>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</si>
  <si>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</si>
  <si>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</si>
  <si>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</si>
  <si>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</si>
  <si>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</si>
  <si>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</si>
  <si>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</si>
  <si>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</si>
  <si>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</si>
  <si>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</si>
  <si>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</si>
  <si>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</si>
  <si>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</si>
  <si>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</si>
  <si>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</si>
  <si>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</si>
  <si>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</si>
  <si>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</si>
  <si>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</si>
  <si>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</si>
  <si>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</si>
  <si>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</si>
  <si>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</si>
  <si>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</si>
  <si>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</si>
  <si>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</si>
  <si>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</si>
  <si>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</si>
  <si>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</si>
  <si>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</si>
  <si>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</si>
  <si>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</si>
  <si>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</si>
  <si>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</si>
  <si>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</si>
  <si>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</si>
  <si>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</si>
  <si>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</si>
  <si>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</si>
  <si>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</si>
  <si>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</si>
  <si>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</si>
  <si>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</si>
  <si>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</si>
  <si>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</si>
  <si>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</si>
  <si>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</si>
  <si>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</si>
  <si>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</si>
  <si>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</si>
  <si>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</si>
  <si>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</si>
  <si>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</si>
  <si>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</si>
  <si>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</si>
  <si>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</si>
  <si>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</si>
  <si>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</si>
  <si>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</si>
  <si>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</si>
  <si>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</si>
  <si>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</si>
  <si>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</si>
  <si>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</si>
  <si>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</si>
  <si>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</si>
  <si>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</si>
  <si>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</si>
  <si>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</si>
  <si>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</si>
  <si>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</si>
  <si>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</si>
  <si>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</si>
  <si>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</si>
  <si>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</si>
  <si>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</si>
  <si>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</si>
  <si>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</si>
  <si>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</si>
  <si>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</si>
  <si>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</si>
  <si>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</si>
  <si>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</si>
  <si>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</si>
  <si>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</si>
  <si>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</si>
  <si>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</si>
  <si>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</si>
  <si>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</si>
  <si>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</si>
  <si>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</si>
  <si>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</si>
  <si>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</si>
  <si>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</si>
  <si>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</si>
  <si>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</si>
  <si>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</si>
  <si>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</si>
  <si>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</si>
  <si>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</si>
  <si>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</si>
  <si>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</si>
  <si>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</si>
  <si>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</si>
  <si>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</si>
  <si>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</si>
  <si>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</si>
  <si>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</si>
  <si>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</si>
  <si>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</si>
  <si>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</si>
  <si>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</si>
  <si>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</si>
  <si>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</si>
  <si>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</si>
  <si>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</si>
  <si>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</si>
  <si>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</si>
  <si>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</si>
  <si>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</si>
  <si>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</si>
  <si>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</si>
  <si>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</si>
  <si>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</si>
  <si>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</si>
  <si>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</si>
  <si>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</si>
  <si>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</si>
  <si>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</si>
  <si>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</si>
  <si>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</si>
  <si>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</si>
  <si>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</si>
  <si>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</si>
  <si>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</si>
  <si>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</si>
  <si>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</si>
  <si>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</si>
  <si>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</si>
  <si>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</si>
  <si>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</si>
  <si>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</si>
  <si>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</si>
  <si>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</si>
  <si>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</si>
  <si>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</si>
  <si>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</si>
  <si>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</si>
  <si>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</si>
  <si>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</si>
  <si>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</si>
  <si>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</si>
  <si>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</si>
  <si>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</si>
  <si>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</si>
  <si>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</si>
  <si>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</si>
  <si>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</si>
  <si>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</si>
  <si>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</si>
  <si>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</si>
  <si>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</si>
  <si>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</si>
  <si>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</si>
  <si>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</si>
  <si>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</si>
  <si>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</si>
  <si>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</si>
  <si>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</si>
  <si>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</si>
  <si>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</si>
  <si>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</si>
  <si>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</si>
  <si>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</si>
  <si>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</si>
  <si>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</si>
  <si>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</si>
  <si>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</si>
  <si>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</si>
  <si>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</si>
  <si>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</si>
  <si>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</si>
  <si>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</si>
  <si>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</si>
  <si>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</si>
  <si>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</si>
  <si>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</si>
  <si>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</si>
  <si>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</si>
  <si>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</si>
  <si>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</si>
  <si>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</si>
  <si>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</si>
  <si>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</si>
  <si>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</si>
  <si>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</si>
  <si>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</si>
  <si>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</si>
  <si>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</si>
  <si>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</si>
  <si>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</si>
  <si>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</si>
  <si>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</si>
  <si>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</si>
  <si>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</si>
  <si>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</si>
  <si>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</si>
  <si>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</si>
  <si>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</si>
  <si>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</si>
  <si>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</si>
  <si>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</si>
  <si>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</si>
  <si>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</si>
  <si>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</si>
  <si>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</si>
  <si>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</si>
  <si>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</si>
  <si>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</si>
  <si>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</si>
  <si>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</si>
  <si>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</si>
  <si>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</si>
  <si>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</si>
  <si>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</si>
  <si>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</si>
  <si>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</si>
  <si>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</si>
  <si>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</si>
  <si>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</si>
  <si>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</si>
  <si>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</si>
  <si>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</si>
  <si>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</si>
  <si>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</si>
  <si>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</si>
  <si>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</si>
  <si>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</si>
  <si>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</si>
  <si>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</si>
  <si>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</si>
  <si>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</si>
  <si>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</si>
  <si>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</si>
  <si>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</si>
  <si>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</si>
  <si>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</si>
  <si>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</si>
  <si>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</si>
  <si>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</si>
  <si>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</si>
  <si>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</si>
  <si>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</si>
  <si>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</si>
  <si>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</si>
  <si>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</si>
  <si>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</si>
  <si>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</si>
  <si>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</si>
  <si>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</si>
  <si>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</si>
  <si>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</si>
  <si>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</si>
  <si>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</si>
  <si>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</si>
  <si>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</si>
  <si>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</si>
  <si>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</si>
  <si>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</si>
  <si>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</si>
  <si>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</si>
  <si>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</si>
  <si>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</si>
  <si>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</si>
  <si>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</si>
  <si>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</si>
  <si>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</si>
  <si>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</si>
  <si>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</si>
  <si>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</si>
  <si>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</si>
  <si>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</si>
  <si>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</si>
  <si>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</si>
  <si>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</si>
  <si>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</si>
  <si>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</si>
  <si>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</si>
  <si>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</si>
  <si>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</si>
  <si>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</si>
  <si>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</si>
  <si>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</si>
  <si>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</si>
  <si>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</si>
  <si>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</si>
  <si>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</si>
  <si>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</si>
  <si>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</si>
  <si>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</si>
  <si>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</si>
  <si>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</si>
  <si>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</si>
  <si>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</si>
  <si>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</si>
  <si>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</si>
  <si>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</si>
  <si>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</si>
  <si>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</si>
  <si>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</si>
  <si>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</si>
  <si>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</si>
  <si>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</si>
  <si>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</si>
  <si>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</si>
  <si>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</si>
  <si>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</si>
  <si>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</si>
  <si>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</si>
  <si>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</si>
  <si>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</si>
  <si>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</si>
  <si>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</si>
  <si>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</si>
  <si>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</si>
  <si>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</si>
  <si>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</si>
  <si>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</si>
  <si>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</si>
  <si>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</si>
  <si>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</si>
  <si>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</si>
  <si>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</si>
  <si>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</si>
  <si>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</si>
  <si>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</si>
  <si>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</si>
  <si>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</si>
  <si>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</si>
  <si>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</si>
  <si>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</si>
  <si>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</si>
  <si>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</si>
  <si>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</si>
  <si>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</si>
  <si>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</si>
  <si>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</si>
  <si>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</si>
  <si>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</si>
  <si>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</si>
  <si>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</si>
  <si>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</si>
  <si>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</si>
  <si>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</si>
  <si>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</si>
  <si>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</si>
  <si>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</si>
  <si>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</si>
  <si>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</si>
  <si>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</si>
  <si>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</si>
  <si>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</si>
  <si>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</si>
  <si>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</si>
  <si>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</si>
  <si>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</si>
  <si>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</si>
  <si>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</si>
  <si>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</si>
  <si>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</si>
  <si>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</si>
  <si>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</si>
  <si>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</si>
  <si>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</si>
  <si>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</si>
  <si>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</si>
  <si>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</si>
  <si>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</si>
  <si>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</si>
  <si>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</si>
  <si>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</si>
  <si>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</si>
  <si>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</si>
  <si>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</si>
  <si>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</si>
  <si>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</si>
  <si>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</si>
  <si>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</si>
  <si>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</si>
  <si>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</si>
  <si>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</si>
  <si>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</si>
  <si>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</si>
  <si>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</si>
  <si>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</si>
  <si>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</si>
  <si>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</si>
  <si>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</si>
  <si>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</si>
  <si>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</si>
  <si>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</si>
  <si>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</si>
  <si>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</si>
  <si>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</si>
  <si>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</si>
  <si>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</si>
  <si>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</si>
  <si>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</si>
  <si>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</si>
  <si>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</si>
  <si>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</si>
  <si>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</si>
  <si>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</si>
  <si>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</si>
  <si>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</si>
  <si>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</si>
  <si>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</si>
  <si>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</si>
  <si>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</si>
  <si>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</si>
  <si>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</si>
  <si>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</si>
  <si>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</si>
  <si>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</si>
  <si>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</si>
  <si>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</si>
  <si>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</si>
  <si>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</si>
  <si>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</si>
  <si>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</si>
  <si>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</si>
  <si>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</si>
  <si>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</si>
  <si>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</si>
  <si>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</si>
  <si>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</si>
  <si>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</si>
  <si>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</si>
  <si>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</si>
  <si>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</si>
  <si>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</si>
  <si>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</si>
  <si>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</si>
  <si>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</si>
  <si>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</si>
  <si>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</si>
  <si>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</si>
  <si>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</si>
  <si>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</si>
  <si>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</si>
  <si>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</si>
  <si>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</si>
  <si>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</si>
  <si>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</si>
  <si>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</si>
  <si>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</si>
  <si>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</si>
  <si>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</si>
  <si>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</si>
  <si>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</si>
  <si>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</si>
  <si>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</si>
  <si>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</si>
  <si>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</si>
  <si>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</si>
  <si>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</si>
  <si>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</si>
  <si>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</si>
  <si>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</si>
  <si>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</si>
  <si>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</si>
  <si>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</si>
  <si>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</si>
  <si>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</si>
  <si>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</si>
  <si>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</si>
  <si>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</si>
  <si>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</si>
  <si>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</si>
  <si>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</si>
  <si>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</si>
  <si>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</si>
  <si>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</si>
  <si>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</si>
  <si>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</si>
  <si>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</si>
  <si>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</si>
  <si>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</si>
  <si>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</si>
  <si>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</si>
  <si>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</si>
  <si>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</si>
  <si>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</si>
  <si>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</si>
  <si>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</si>
  <si>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</si>
  <si>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</si>
  <si>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</si>
  <si>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</si>
  <si>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</si>
  <si>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</si>
  <si>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</si>
  <si>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</si>
  <si>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</si>
  <si>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</si>
  <si>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</si>
  <si>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</si>
  <si>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</si>
  <si>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</si>
  <si>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</si>
  <si>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</si>
  <si>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</si>
  <si>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</si>
  <si>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</si>
  <si>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</si>
  <si>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</si>
  <si>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</si>
  <si>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</si>
  <si>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</si>
  <si>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</si>
  <si>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</si>
  <si>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</si>
  <si>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</si>
  <si>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</si>
  <si>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</si>
  <si>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</si>
  <si>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</si>
  <si>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</si>
  <si>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</si>
  <si>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</si>
  <si>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</si>
  <si>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</si>
  <si>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</si>
  <si>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</si>
  <si>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</si>
  <si>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</si>
  <si>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</si>
  <si>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</si>
  <si>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</si>
  <si>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</si>
  <si>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</si>
  <si>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</si>
  <si>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</si>
  <si>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</si>
  <si>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</si>
  <si>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</si>
  <si>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</si>
  <si>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</si>
  <si>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</si>
  <si>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</si>
  <si>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</si>
  <si>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</si>
  <si>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</si>
  <si>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</si>
  <si>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</si>
  <si>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</si>
  <si>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</si>
  <si>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</si>
  <si>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</si>
  <si>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</si>
  <si>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</si>
  <si>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</si>
  <si>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</si>
  <si>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</si>
  <si>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</si>
  <si>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</si>
  <si>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</si>
  <si>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</si>
  <si>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</si>
  <si>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</si>
  <si>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</si>
  <si>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</si>
  <si>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</si>
  <si>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</si>
  <si>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</si>
  <si>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</si>
  <si>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</si>
  <si>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</si>
  <si>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</si>
  <si>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</si>
  <si>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</si>
  <si>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</si>
  <si>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</si>
  <si>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</si>
  <si>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</si>
  <si>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</si>
  <si>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</si>
  <si>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</si>
  <si>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</si>
  <si>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</si>
  <si>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</si>
  <si>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</si>
  <si>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</si>
  <si>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</si>
  <si>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</si>
  <si>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</si>
  <si>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</si>
  <si>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</si>
  <si>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</si>
  <si>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</si>
  <si>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</si>
  <si>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</si>
  <si>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</si>
  <si>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</si>
  <si>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</si>
  <si>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</si>
  <si>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</si>
  <si>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</si>
  <si>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</si>
  <si>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</si>
  <si>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</si>
  <si>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</si>
  <si>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</si>
  <si>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</si>
  <si>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</si>
  <si>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</si>
  <si>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</si>
  <si>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</si>
  <si>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</si>
  <si>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</si>
  <si>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</si>
  <si>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</si>
  <si>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</si>
  <si>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</si>
  <si>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</si>
  <si>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</si>
  <si>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</si>
  <si>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</si>
  <si>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</si>
  <si>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</si>
  <si>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</si>
  <si>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</si>
  <si>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</si>
  <si>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</si>
  <si>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</si>
  <si>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</si>
  <si>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</si>
  <si>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</si>
  <si>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</si>
  <si>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</si>
  <si>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</si>
  <si>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</si>
  <si>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</si>
  <si>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</si>
  <si>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</si>
  <si>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</si>
  <si>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</si>
  <si>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</si>
  <si>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</si>
  <si>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</si>
  <si>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</si>
  <si>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</si>
  <si>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</si>
  <si>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</si>
  <si>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</si>
  <si>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</si>
  <si>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</si>
  <si>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</si>
  <si>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</si>
  <si>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</si>
  <si>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</si>
  <si>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</si>
  <si>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</si>
  <si>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</si>
  <si>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</si>
  <si>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</si>
  <si>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</si>
  <si>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</si>
  <si>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</si>
  <si>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</si>
  <si>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</si>
  <si>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</si>
  <si>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</si>
  <si>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</si>
  <si>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</si>
  <si>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</si>
  <si>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</si>
  <si>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</si>
  <si>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</si>
  <si>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</si>
  <si>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</si>
  <si>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</si>
  <si>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</si>
  <si>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</si>
  <si>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</si>
  <si>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</si>
  <si>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</si>
  <si>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</si>
  <si>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</si>
  <si>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</si>
  <si>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</si>
  <si>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</si>
  <si>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</si>
  <si>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</si>
  <si>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</si>
  <si>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</si>
  <si>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</si>
  <si>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</si>
  <si>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</si>
  <si>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</si>
  <si>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</si>
  <si>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</si>
  <si>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</si>
  <si>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</si>
  <si>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</si>
  <si>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</si>
  <si>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</si>
  <si>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</si>
  <si>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</si>
  <si>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</si>
  <si>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</si>
  <si>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</si>
  <si>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</si>
  <si>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</si>
  <si>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</si>
  <si>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</si>
  <si>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</si>
  <si>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</si>
  <si>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</si>
  <si>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</si>
  <si>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</si>
  <si>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</si>
  <si>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</si>
  <si>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</si>
  <si>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</si>
  <si>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</si>
  <si>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</si>
  <si>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</si>
  <si>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</si>
  <si>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</si>
  <si>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</si>
  <si>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</si>
  <si>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</si>
  <si>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</si>
  <si>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</si>
  <si>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</si>
  <si>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</si>
  <si>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</si>
  <si>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</si>
  <si>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</si>
  <si>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</si>
  <si>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</si>
  <si>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</si>
  <si>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</si>
  <si>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</si>
  <si>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</si>
  <si>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</si>
  <si>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</si>
  <si>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</si>
  <si>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</si>
  <si>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</si>
  <si>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</si>
  <si>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</si>
  <si>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</si>
  <si>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</si>
  <si>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</si>
  <si>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</si>
  <si>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</si>
  <si>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</si>
  <si>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</si>
  <si>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</si>
  <si>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</si>
  <si>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</si>
  <si>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</si>
  <si>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</si>
  <si>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</si>
  <si>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</si>
  <si>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</si>
  <si>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</si>
  <si>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</si>
  <si>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</si>
  <si>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</si>
  <si>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</si>
  <si>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</si>
  <si>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</si>
  <si>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</si>
  <si>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</si>
  <si>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</si>
  <si>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</si>
  <si>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</si>
  <si>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</si>
  <si>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</si>
  <si>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</si>
  <si>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</si>
  <si>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</si>
  <si>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</si>
  <si>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</si>
  <si>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</si>
  <si>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</si>
  <si>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</si>
  <si>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</si>
  <si>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</si>
  <si>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</si>
  <si>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</si>
  <si>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</si>
  <si>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</si>
  <si>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</si>
  <si>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</si>
  <si>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</si>
  <si>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</si>
  <si>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</si>
  <si>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</si>
  <si>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</si>
  <si>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</si>
  <si>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</si>
  <si>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</si>
  <si>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</si>
  <si>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</si>
  <si>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</si>
  <si>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</si>
  <si>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</si>
  <si>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</si>
  <si>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</si>
  <si>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</si>
  <si>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</si>
  <si>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</si>
  <si>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</si>
  <si>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</si>
  <si>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</si>
  <si>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</si>
  <si>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</si>
  <si>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</si>
  <si>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</si>
  <si>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</si>
  <si>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</si>
  <si>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</si>
  <si>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</si>
  <si>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</si>
  <si>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</si>
  <si>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</si>
  <si>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</si>
  <si>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</si>
  <si>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</si>
  <si>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</si>
  <si>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</si>
  <si>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</si>
  <si>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</si>
  <si>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</si>
  <si>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</si>
  <si>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</si>
  <si>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</si>
  <si>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</si>
  <si>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</si>
  <si>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</si>
  <si>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</si>
  <si>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</si>
  <si>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</si>
  <si>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</si>
  <si>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</si>
  <si>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</si>
  <si>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</si>
  <si>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</si>
  <si>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</si>
  <si>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</si>
  <si>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</si>
  <si>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</si>
  <si>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</si>
  <si>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</si>
  <si>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</si>
  <si>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</si>
  <si>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</si>
  <si>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</si>
  <si>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</si>
  <si>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</si>
  <si>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</si>
  <si>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</si>
  <si>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</si>
  <si>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</si>
  <si>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</si>
  <si>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</si>
  <si>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</si>
  <si>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</si>
  <si>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</si>
  <si>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</si>
  <si>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</si>
  <si>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</si>
  <si>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</si>
  <si>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</si>
  <si>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</si>
  <si>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</si>
  <si>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</si>
  <si>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</si>
  <si>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</si>
  <si>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</si>
  <si>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</si>
  <si>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</si>
  <si>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</si>
  <si>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</si>
  <si>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</si>
  <si>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</si>
  <si>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</si>
  <si>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</si>
  <si>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</si>
  <si>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</si>
  <si>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</si>
  <si>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</si>
  <si>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</si>
  <si>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</si>
  <si>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</si>
  <si>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</si>
  <si>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</si>
  <si>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</si>
  <si>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</si>
  <si>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</si>
  <si>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</si>
  <si>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</si>
  <si>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</si>
  <si>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</si>
  <si>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</si>
  <si>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</si>
  <si>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</si>
  <si>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</si>
  <si>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</si>
  <si>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</si>
  <si>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</si>
  <si>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</si>
  <si>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</si>
  <si>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</si>
  <si>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</si>
  <si>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</si>
  <si>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</si>
  <si>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</si>
  <si>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</si>
  <si>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</si>
  <si>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</si>
  <si>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</si>
  <si>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</si>
  <si>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</si>
  <si>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</si>
  <si>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</si>
  <si>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</si>
  <si>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</si>
  <si>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</si>
  <si>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</si>
  <si>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</si>
  <si>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</si>
  <si>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</si>
  <si>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</si>
  <si>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</si>
  <si>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</si>
  <si>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</si>
  <si>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</si>
  <si>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</si>
  <si>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</si>
  <si>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</si>
  <si>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</si>
  <si>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</si>
  <si>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</si>
  <si>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</si>
  <si>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</si>
  <si>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</si>
  <si>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</si>
  <si>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</si>
  <si>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</si>
  <si>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</si>
  <si>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</si>
  <si>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</si>
  <si>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</si>
  <si>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</si>
  <si>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</si>
  <si>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</si>
  <si>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</si>
  <si>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</si>
  <si>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</si>
  <si>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</si>
  <si>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</si>
  <si>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</si>
  <si>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</si>
  <si>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</si>
  <si>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</si>
  <si>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</si>
  <si>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</si>
  <si>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</si>
  <si>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</si>
  <si>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</si>
  <si>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</si>
  <si>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</si>
  <si>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</si>
  <si>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</si>
  <si>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</si>
  <si>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</si>
  <si>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</si>
  <si>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</si>
  <si>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</si>
  <si>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</si>
  <si>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</si>
  <si>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</si>
  <si>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</si>
  <si>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</si>
  <si>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</si>
  <si>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</si>
  <si>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</si>
  <si>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</si>
  <si>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</si>
  <si>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</si>
  <si>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</si>
  <si>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</si>
  <si>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</si>
  <si>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</si>
  <si>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</si>
  <si>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</si>
  <si>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</si>
  <si>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</si>
  <si>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</si>
  <si>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</si>
  <si>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</si>
  <si>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</si>
  <si>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</si>
  <si>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</si>
  <si>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</si>
  <si>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</si>
  <si>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</si>
  <si>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</si>
  <si>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</si>
  <si>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</si>
  <si>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</si>
  <si>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</si>
  <si>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</si>
  <si>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</si>
  <si>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</si>
  <si>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</si>
  <si>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</si>
  <si>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</si>
  <si>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</si>
  <si>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</si>
  <si>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</si>
  <si>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</si>
  <si>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</si>
  <si>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</si>
  <si>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</si>
  <si>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</si>
  <si>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</si>
  <si>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</si>
  <si>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</si>
  <si>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</si>
  <si>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</si>
  <si>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</si>
  <si>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</si>
  <si>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</si>
  <si>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</si>
  <si>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</si>
  <si>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</si>
  <si>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</si>
  <si>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</si>
  <si>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</si>
  <si>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</si>
  <si>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</si>
  <si>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</si>
  <si>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</si>
  <si>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</si>
  <si>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</si>
  <si>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</si>
  <si>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</si>
  <si>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</si>
  <si>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</si>
  <si>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</si>
  <si>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</si>
  <si>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</si>
  <si>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</si>
  <si>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</si>
  <si>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</si>
  <si>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</si>
  <si>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</si>
  <si>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</si>
  <si>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</si>
  <si>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</si>
  <si>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</si>
  <si>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</si>
  <si>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</si>
  <si>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</si>
  <si>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</si>
  <si>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</si>
  <si>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</si>
  <si>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</si>
  <si>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</si>
  <si>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</si>
  <si>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</si>
  <si>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</si>
  <si>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</si>
  <si>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</si>
  <si>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</si>
  <si>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</si>
  <si>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</si>
  <si>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</si>
  <si>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</si>
  <si>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</si>
  <si>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</si>
  <si>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</si>
  <si>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</si>
  <si>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</si>
  <si>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</si>
  <si>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</si>
  <si>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</si>
  <si>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</si>
  <si>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</si>
  <si>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</si>
  <si>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</si>
  <si>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</si>
  <si>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</si>
  <si>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</si>
  <si>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</si>
  <si>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</si>
  <si>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</si>
  <si>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</si>
  <si>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</si>
  <si>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</si>
  <si>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</si>
  <si>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</si>
  <si>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</si>
  <si>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</si>
  <si>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</si>
  <si>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</si>
  <si>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</si>
  <si>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</si>
  <si>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</si>
  <si>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</si>
  <si>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</si>
  <si>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</si>
  <si>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</si>
  <si>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</si>
  <si>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</si>
  <si>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</si>
  <si>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</si>
  <si>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</si>
  <si>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</si>
  <si>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</si>
  <si>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</si>
  <si>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</si>
  <si>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</si>
  <si>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</si>
  <si>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</si>
  <si>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</si>
  <si>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</si>
  <si>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</si>
  <si>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</si>
  <si>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</si>
  <si>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</si>
  <si>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</si>
  <si>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</si>
  <si>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</si>
  <si>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</si>
  <si>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</si>
  <si>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</si>
  <si>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</si>
  <si>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</si>
  <si>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</si>
  <si>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</si>
  <si>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</si>
  <si>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</si>
  <si>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</si>
  <si>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</si>
  <si>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</si>
  <si>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</si>
  <si>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</si>
  <si>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</si>
  <si>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</si>
  <si>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</si>
  <si>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</si>
  <si>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</si>
  <si>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</si>
  <si>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</si>
  <si>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</si>
  <si>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</si>
  <si>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</si>
  <si>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</si>
  <si>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</si>
  <si>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</si>
  <si>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</si>
  <si>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</si>
  <si>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</si>
  <si>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</si>
  <si>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</si>
  <si>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</si>
  <si>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</si>
  <si>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</si>
  <si>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</si>
  <si>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</si>
  <si>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</si>
  <si>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</si>
  <si>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</si>
  <si>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</si>
  <si>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</si>
  <si>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</si>
  <si>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</si>
  <si>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</si>
  <si>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</si>
  <si>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</si>
  <si>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</si>
  <si>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</si>
  <si>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</si>
  <si>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</si>
  <si>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</si>
  <si>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</si>
  <si>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</si>
  <si>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</si>
  <si>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</si>
  <si>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</si>
  <si>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</si>
  <si>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</si>
  <si>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</si>
  <si>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</si>
  <si>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</si>
  <si>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</si>
  <si>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</si>
  <si>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</si>
  <si>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</si>
  <si>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</si>
  <si>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</si>
  <si>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</si>
  <si>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</si>
  <si>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</si>
  <si>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</si>
  <si>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</si>
  <si>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</si>
  <si>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</si>
  <si>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</si>
  <si>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</si>
  <si>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</si>
  <si>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</si>
  <si>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</si>
  <si>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</si>
  <si>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</si>
  <si>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</si>
  <si>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</si>
  <si>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</si>
  <si>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</si>
  <si>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</si>
  <si>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</si>
  <si>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</si>
  <si>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</si>
  <si>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</si>
  <si>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</si>
  <si>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</si>
  <si>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</si>
  <si>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</si>
  <si>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</si>
  <si>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</si>
  <si>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</si>
  <si>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</si>
  <si>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</si>
  <si>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</si>
  <si>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</si>
  <si>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</si>
  <si>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</si>
  <si>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</si>
  <si>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</si>
  <si>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</si>
  <si>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</si>
  <si>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</si>
  <si>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</si>
  <si>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</si>
  <si>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</si>
  <si>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</si>
  <si>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</si>
  <si>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</si>
  <si>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</si>
  <si>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</si>
  <si>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</si>
  <si>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</si>
  <si>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</si>
  <si>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</si>
  <si>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</si>
  <si>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</si>
  <si>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</si>
  <si>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</si>
  <si>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</si>
  <si>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</si>
  <si>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</si>
  <si>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</si>
  <si>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</si>
  <si>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</si>
  <si>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</si>
  <si>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</si>
  <si>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</si>
  <si>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</si>
  <si>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</si>
  <si>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</si>
  <si>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</si>
  <si>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</si>
  <si>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</si>
  <si>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</si>
  <si>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</si>
  <si>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</si>
  <si>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</si>
  <si>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</si>
  <si>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</si>
  <si>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</si>
  <si>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</si>
  <si>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</si>
  <si>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</si>
  <si>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</si>
  <si>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</si>
  <si>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</si>
  <si>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</si>
  <si>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</si>
  <si>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</si>
  <si>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</si>
  <si>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</si>
  <si>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</si>
  <si>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</si>
  <si>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</si>
  <si>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</si>
  <si>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</si>
  <si>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</si>
  <si>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</si>
  <si>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</si>
  <si>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</si>
  <si>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</si>
  <si>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</si>
  <si>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</si>
  <si>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</si>
  <si>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</si>
  <si>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</si>
  <si>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</si>
  <si>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</si>
  <si>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</si>
  <si>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</si>
  <si>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</si>
  <si>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</si>
  <si>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</si>
  <si>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</si>
  <si>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</si>
  <si>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</si>
  <si>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</si>
  <si>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</si>
  <si>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</si>
  <si>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</si>
  <si>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</si>
  <si>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</si>
  <si>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</si>
  <si>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</si>
  <si>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</si>
  <si>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</si>
  <si>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</si>
  <si>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</si>
  <si>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</si>
  <si>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</si>
  <si>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</si>
  <si>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</si>
  <si>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</si>
  <si>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</si>
  <si>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</si>
  <si>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</si>
  <si>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</si>
  <si>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</si>
  <si>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</si>
  <si>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</si>
  <si>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</si>
  <si>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</si>
  <si>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</si>
  <si>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</si>
  <si>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</si>
  <si>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</si>
  <si>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</si>
  <si>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</si>
  <si>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</si>
  <si>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</si>
  <si>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</si>
  <si>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</si>
  <si>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</si>
  <si>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</si>
  <si>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</si>
  <si>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</si>
  <si>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</si>
  <si>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</si>
  <si>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</si>
  <si>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</si>
  <si>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</si>
  <si>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</si>
  <si>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</si>
  <si>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</si>
  <si>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</si>
  <si>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</si>
  <si>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</si>
  <si>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</si>
  <si>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</si>
  <si>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</si>
  <si>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</si>
  <si>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</si>
  <si>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</si>
  <si>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</si>
  <si>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</si>
  <si>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</si>
  <si>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</si>
  <si>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</si>
  <si>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</si>
  <si>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</si>
  <si>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</si>
  <si>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</si>
  <si>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</si>
  <si>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</si>
  <si>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</si>
  <si>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</si>
  <si>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</si>
  <si>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</si>
  <si>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</si>
  <si>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</si>
  <si>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</si>
  <si>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</si>
  <si>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</si>
  <si>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</si>
  <si>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</si>
  <si>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</si>
  <si>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</si>
  <si>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</si>
  <si>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</si>
  <si>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</si>
  <si>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</si>
  <si>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</si>
  <si>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</si>
  <si>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</si>
  <si>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</si>
  <si>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</si>
  <si>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</si>
  <si>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</si>
  <si>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</si>
  <si>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</si>
  <si>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</si>
  <si>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</si>
  <si>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</si>
  <si>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</si>
  <si>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</si>
  <si>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</si>
  <si>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</si>
  <si>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</si>
  <si>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</si>
  <si>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</si>
  <si>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</si>
  <si>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</si>
  <si>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</si>
  <si>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</si>
  <si>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</si>
  <si>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</si>
  <si>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</si>
  <si>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</si>
  <si>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</si>
  <si>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</si>
  <si>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</si>
  <si>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</si>
  <si>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</si>
  <si>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</si>
  <si>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</si>
  <si>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</si>
  <si>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</si>
  <si>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</si>
  <si>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</si>
  <si>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</si>
  <si>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</si>
  <si>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</si>
  <si>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</si>
  <si>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</si>
  <si>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</si>
  <si>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</si>
  <si>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</si>
  <si>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</si>
  <si>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</si>
  <si>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</si>
  <si>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</si>
  <si>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</si>
  <si>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</si>
  <si>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</si>
  <si>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</si>
  <si>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</si>
  <si>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</si>
  <si>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</si>
  <si>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</si>
  <si>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</si>
  <si>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</si>
  <si>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</si>
  <si>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</si>
  <si>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</si>
  <si>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</si>
  <si>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</si>
  <si>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</si>
  <si>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</si>
  <si>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</si>
  <si>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</si>
  <si>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</si>
  <si>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</si>
  <si>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</si>
  <si>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</si>
  <si>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</si>
  <si>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</si>
  <si>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</si>
  <si>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</si>
  <si>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</si>
  <si>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</si>
  <si>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</si>
  <si>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</si>
  <si>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</si>
  <si>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</si>
  <si>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</si>
  <si>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</si>
  <si>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</si>
  <si>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</si>
  <si>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</si>
  <si>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</si>
  <si>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</si>
  <si>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</si>
  <si>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</si>
  <si>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</si>
  <si>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</si>
  <si>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</si>
  <si>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</si>
  <si>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</si>
  <si>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</si>
  <si>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</si>
  <si>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</si>
  <si>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</si>
  <si>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</si>
  <si>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</si>
  <si>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</si>
  <si>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</si>
  <si>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</si>
  <si>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</si>
  <si>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</si>
  <si>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</si>
  <si>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</si>
  <si>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</si>
  <si>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</si>
  <si>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</si>
  <si>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</si>
  <si>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</si>
  <si>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</si>
  <si>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</si>
  <si>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</si>
  <si>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</si>
  <si>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</si>
  <si>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</si>
  <si>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</si>
  <si>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</si>
  <si>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</si>
  <si>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</si>
  <si>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</si>
  <si>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</si>
  <si>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</si>
  <si>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</si>
  <si>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</si>
  <si>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</si>
  <si>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</si>
  <si>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</si>
  <si>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</si>
  <si>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</si>
  <si>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</si>
  <si>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</si>
  <si>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</si>
  <si>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</si>
  <si>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</si>
  <si>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</si>
  <si>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</si>
  <si>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</si>
  <si>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</si>
  <si>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</si>
  <si>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</si>
  <si>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</si>
  <si>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</si>
  <si>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</si>
  <si>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</si>
  <si>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</si>
  <si>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</si>
  <si>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</si>
  <si>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</si>
  <si>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</si>
  <si>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</si>
  <si>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</si>
  <si>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</si>
  <si>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</si>
  <si>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</si>
  <si>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</si>
  <si>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</si>
  <si>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</si>
  <si>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</si>
  <si>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</si>
  <si>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</si>
  <si>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</si>
  <si>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</si>
  <si>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</si>
  <si>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</si>
  <si>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</si>
  <si>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</si>
  <si>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</si>
  <si>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</si>
  <si>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</si>
  <si>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</si>
  <si>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</si>
  <si>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</si>
  <si>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</si>
  <si>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</si>
  <si>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</si>
  <si>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</si>
  <si>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</si>
  <si>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</si>
  <si>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</si>
  <si>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</si>
  <si>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</si>
  <si>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</si>
  <si>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</si>
  <si>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</si>
  <si>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</si>
  <si>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</si>
  <si>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</si>
  <si>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</si>
  <si>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</si>
  <si>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</si>
  <si>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</si>
  <si>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</si>
  <si>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</si>
  <si>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</si>
  <si>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</si>
  <si>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</si>
  <si>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</si>
  <si>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</si>
  <si>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</si>
  <si>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</si>
  <si>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</si>
  <si>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</si>
  <si>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</si>
  <si>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</si>
  <si>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</si>
  <si>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</si>
  <si>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</si>
  <si>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</si>
  <si>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</si>
  <si>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</si>
  <si>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</si>
  <si>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</si>
  <si>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</si>
  <si>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</si>
  <si>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</si>
  <si>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</si>
  <si>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</si>
  <si>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</si>
  <si>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</si>
  <si>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</si>
  <si>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</si>
  <si>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</si>
  <si>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</si>
  <si>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</si>
  <si>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</si>
  <si>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</si>
  <si>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</si>
  <si>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</si>
  <si>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</si>
  <si>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</si>
  <si>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</si>
  <si>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</si>
  <si>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</si>
  <si>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</si>
  <si>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</si>
  <si>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</si>
  <si>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</si>
  <si>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</si>
  <si>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</si>
  <si>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</si>
  <si>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</si>
  <si>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</si>
  <si>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</si>
  <si>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</si>
  <si>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</si>
  <si>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</si>
  <si>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</si>
  <si>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</si>
  <si>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</si>
  <si>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</si>
  <si>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</si>
  <si>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</si>
  <si>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</si>
  <si>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</si>
  <si>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</si>
  <si>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</si>
  <si>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</si>
  <si>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</si>
  <si>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</si>
  <si>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</si>
  <si>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</si>
  <si>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</si>
  <si>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</si>
  <si>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</si>
  <si>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</si>
  <si>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</si>
  <si>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</si>
  <si>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</si>
  <si>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</si>
  <si>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</si>
  <si>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</si>
  <si>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</si>
  <si>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</si>
  <si>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</si>
  <si>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</si>
  <si>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</si>
  <si>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</si>
  <si>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</si>
  <si>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</si>
  <si>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</si>
  <si>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</si>
  <si>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</si>
  <si>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</si>
  <si>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</si>
  <si>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</si>
  <si>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</si>
  <si>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</si>
  <si>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</si>
  <si>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</si>
  <si>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</si>
  <si>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</si>
  <si>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</si>
  <si>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</si>
  <si>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</si>
  <si>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</si>
  <si>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</si>
  <si>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</si>
  <si>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</si>
  <si>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</si>
  <si>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</si>
  <si>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</si>
  <si>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</si>
  <si>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</si>
  <si>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</si>
  <si>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</si>
  <si>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</si>
  <si>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</si>
  <si>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</si>
  <si>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</si>
  <si>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</si>
  <si>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</si>
  <si>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</si>
  <si>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</si>
  <si>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</si>
  <si>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</si>
  <si>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</si>
  <si>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</si>
  <si>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</si>
  <si>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</si>
  <si>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</si>
  <si>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</si>
  <si>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</si>
  <si>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</si>
  <si>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</si>
  <si>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</si>
  <si>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</si>
  <si>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</si>
  <si>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</si>
  <si>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</si>
  <si>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</si>
  <si>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</si>
  <si>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</si>
  <si>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</si>
  <si>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</si>
  <si>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</si>
  <si>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</si>
  <si>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</si>
  <si>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</si>
  <si>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</si>
  <si>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</si>
  <si>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</si>
  <si>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</si>
  <si>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</si>
  <si>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</si>
  <si>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</si>
  <si>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</si>
  <si>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</si>
  <si>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</si>
  <si>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</si>
  <si>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</si>
  <si>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</si>
  <si>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</si>
  <si>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</si>
  <si>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</si>
  <si>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</si>
  <si>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</si>
  <si>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</si>
  <si>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</si>
  <si>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</si>
  <si>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</si>
  <si>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</si>
  <si>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</si>
  <si>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</si>
  <si>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</si>
  <si>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</si>
  <si>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</si>
  <si>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</si>
  <si>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</si>
  <si>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</si>
  <si>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</si>
  <si>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</si>
  <si>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</si>
  <si>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</si>
  <si>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</si>
  <si>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</si>
  <si>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</si>
  <si>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</si>
  <si>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</si>
  <si>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</si>
  <si>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</si>
  <si>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</si>
  <si>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</si>
  <si>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</si>
  <si>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</si>
  <si>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</si>
  <si>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</si>
  <si>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</si>
  <si>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</si>
  <si>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</si>
  <si>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</si>
  <si>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</si>
  <si>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</si>
  <si>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</si>
  <si>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</si>
  <si>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</si>
  <si>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</si>
  <si>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</si>
  <si>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</si>
  <si>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</si>
  <si>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</si>
  <si>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</si>
  <si>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</si>
  <si>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</si>
  <si>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</si>
  <si>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</si>
  <si>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</si>
  <si>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</si>
  <si>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</si>
  <si>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</si>
  <si>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</si>
  <si>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</si>
  <si>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</si>
  <si>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</si>
  <si>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</si>
  <si>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</si>
  <si>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</si>
  <si>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</si>
  <si>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</si>
  <si>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</si>
  <si>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</si>
  <si>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</si>
  <si>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</si>
  <si>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</si>
  <si>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</si>
  <si>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</si>
  <si>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</si>
  <si>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</si>
  <si>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</si>
  <si>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</si>
  <si>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</si>
  <si>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</si>
  <si>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</si>
  <si>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</si>
  <si>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</si>
  <si>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</si>
  <si>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</si>
  <si>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</si>
  <si>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</si>
  <si>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</si>
  <si>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</si>
  <si>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</si>
  <si>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</si>
  <si>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</si>
  <si>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</si>
  <si>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</si>
  <si>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</si>
  <si>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</si>
  <si>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</si>
  <si>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</si>
  <si>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</si>
  <si>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</si>
  <si>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</si>
  <si>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</si>
  <si>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</si>
  <si>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</si>
  <si>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</si>
  <si>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</si>
  <si>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</si>
  <si>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</si>
  <si>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</si>
  <si>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</si>
  <si>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</si>
  <si>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</si>
  <si>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</si>
  <si>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</si>
  <si>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</si>
  <si>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</si>
  <si>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</si>
  <si>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</si>
  <si>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</si>
  <si>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</si>
  <si>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</si>
  <si>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</si>
  <si>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</si>
  <si>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</si>
  <si>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</si>
  <si>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</si>
  <si>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</si>
  <si>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</si>
  <si>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</si>
  <si>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</si>
  <si>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</si>
  <si>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</si>
  <si>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</si>
  <si>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</si>
  <si>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</si>
  <si>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</si>
  <si>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</si>
  <si>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</si>
  <si>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</si>
  <si>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</si>
  <si>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</si>
  <si>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</si>
  <si>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</si>
  <si>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</si>
  <si>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</si>
  <si>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</si>
  <si>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</si>
  <si>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</si>
  <si>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</si>
  <si>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</si>
  <si>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</si>
  <si>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</si>
  <si>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</si>
  <si>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</si>
  <si>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</si>
  <si>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</si>
  <si>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</si>
  <si>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</si>
  <si>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</si>
  <si>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</si>
  <si>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</si>
  <si>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</si>
  <si>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</si>
  <si>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</si>
  <si>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</si>
  <si>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</si>
  <si>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</si>
  <si>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</si>
  <si>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</si>
  <si>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</si>
  <si>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</si>
  <si>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</si>
  <si>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</si>
  <si>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</si>
  <si>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</si>
  <si>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</si>
  <si>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</si>
  <si>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</si>
  <si>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</si>
  <si>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</si>
  <si>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</si>
  <si>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</si>
  <si>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</si>
  <si>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</si>
  <si>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</si>
  <si>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</si>
  <si>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</si>
  <si>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</si>
  <si>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</si>
  <si>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</si>
  <si>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</si>
  <si>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</si>
  <si>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</si>
  <si>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</si>
  <si>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</si>
  <si>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</si>
  <si>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</si>
  <si>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</si>
  <si>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</si>
  <si>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</si>
  <si>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</si>
  <si>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</si>
  <si>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</si>
  <si>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</si>
  <si>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</si>
  <si>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</si>
  <si>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</si>
  <si>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</si>
  <si>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</si>
  <si>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</si>
  <si>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</si>
  <si>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</si>
  <si>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</si>
  <si>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</si>
  <si>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</si>
  <si>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</si>
  <si>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</si>
  <si>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</si>
  <si>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</si>
  <si>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</si>
  <si>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</si>
  <si>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</si>
  <si>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</si>
  <si>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</si>
  <si>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</si>
  <si>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</si>
  <si>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</si>
  <si>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</si>
  <si>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</si>
  <si>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</si>
  <si>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</si>
  <si>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</si>
  <si>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</si>
  <si>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</si>
  <si>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</si>
  <si>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</si>
  <si>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</si>
  <si>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</si>
  <si>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</si>
  <si>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</si>
  <si>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</si>
  <si>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</si>
  <si>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</si>
  <si>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</si>
  <si>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</si>
  <si>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</si>
  <si>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</si>
  <si>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</si>
  <si>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</si>
  <si>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</si>
  <si>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</si>
  <si>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</si>
  <si>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</si>
  <si>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</si>
  <si>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</si>
  <si>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</si>
  <si>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</si>
  <si>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</si>
  <si>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</si>
  <si>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</si>
  <si>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</si>
  <si>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</si>
  <si>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</si>
  <si>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</si>
  <si>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</si>
  <si>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</si>
  <si>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</si>
  <si>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</si>
  <si>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</si>
  <si>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</si>
  <si>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</si>
  <si>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</si>
  <si>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</si>
  <si>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</si>
  <si>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</si>
  <si>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</si>
  <si>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</si>
  <si>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</si>
  <si>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</si>
  <si>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</si>
  <si>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</si>
  <si>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</si>
  <si>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</si>
  <si>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</si>
  <si>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</si>
  <si>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</si>
  <si>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</si>
  <si>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</si>
  <si>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</si>
  <si>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</si>
  <si>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</si>
  <si>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</si>
  <si>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</si>
  <si>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</si>
  <si>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</si>
  <si>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</si>
  <si>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</si>
  <si>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</si>
  <si>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</si>
  <si>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</si>
  <si>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</si>
  <si>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</si>
  <si>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</si>
  <si>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</si>
  <si>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</si>
  <si>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</si>
  <si>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</si>
  <si>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</si>
  <si>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</si>
  <si>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</si>
  <si>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</si>
  <si>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</si>
  <si>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</si>
  <si>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</si>
  <si>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</si>
  <si>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</si>
  <si>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</si>
  <si>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</si>
  <si>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</si>
  <si>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</si>
  <si>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</si>
  <si>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</si>
  <si>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</si>
  <si>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</si>
  <si>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</si>
  <si>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</si>
  <si>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</si>
  <si>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</si>
  <si>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</si>
  <si>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</si>
  <si>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</si>
  <si>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</si>
  <si>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</si>
  <si>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</si>
  <si>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</si>
  <si>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</si>
  <si>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</si>
  <si>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</si>
  <si>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</si>
  <si>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</si>
  <si>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</si>
  <si>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</si>
  <si>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</si>
  <si>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</si>
  <si>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</si>
  <si>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</si>
  <si>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</si>
  <si>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</si>
  <si>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</si>
  <si>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</si>
  <si>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</si>
  <si>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</si>
  <si>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</si>
  <si>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</si>
  <si>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</si>
  <si>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</si>
  <si>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</si>
  <si>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</si>
  <si>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</si>
  <si>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</si>
  <si>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</si>
  <si>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</si>
  <si>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</si>
  <si>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</si>
  <si>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</si>
  <si>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</si>
  <si>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</si>
  <si>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</si>
  <si>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</si>
  <si>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</si>
  <si>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</si>
  <si>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</si>
  <si>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</si>
  <si>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</si>
  <si>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</si>
  <si>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</si>
  <si>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</si>
  <si>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</si>
  <si>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</si>
  <si>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</si>
  <si>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</si>
  <si>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</si>
  <si>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</si>
  <si>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</si>
  <si>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</si>
  <si>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</si>
  <si>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</si>
  <si>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</si>
  <si>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</si>
  <si>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</si>
  <si>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</si>
  <si>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</si>
  <si>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</si>
  <si>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</si>
  <si>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</si>
  <si>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</si>
  <si>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</si>
  <si>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</si>
  <si>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</si>
  <si>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</si>
  <si>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</si>
  <si>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</si>
  <si>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</si>
  <si>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</si>
  <si>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</si>
  <si>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</si>
  <si>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</si>
  <si>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</si>
  <si>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</si>
  <si>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</si>
  <si>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</si>
  <si>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</si>
  <si>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</si>
  <si>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</si>
  <si>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</si>
  <si>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</si>
  <si>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</si>
  <si>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</si>
  <si>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</si>
  <si>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</si>
  <si>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</si>
  <si>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</si>
  <si>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</si>
  <si>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</si>
  <si>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</si>
  <si>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</si>
  <si>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</si>
  <si>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</si>
  <si>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</si>
  <si>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</si>
  <si>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</si>
  <si>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</si>
  <si>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</si>
  <si>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</si>
  <si>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</si>
  <si>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</si>
  <si>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</si>
  <si>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</si>
  <si>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</si>
  <si>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</si>
  <si>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</si>
  <si>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</si>
  <si>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</si>
  <si>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</si>
  <si>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</si>
  <si>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</si>
  <si>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</si>
  <si>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</si>
  <si>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</si>
  <si>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</si>
  <si>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</si>
  <si>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</si>
  <si>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</si>
  <si>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</si>
  <si>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</si>
  <si>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</si>
  <si>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</si>
  <si>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</si>
  <si>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</si>
  <si>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</si>
  <si>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</si>
  <si>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</si>
  <si>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</si>
  <si>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</si>
  <si>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</si>
  <si>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</si>
  <si>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</si>
  <si>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</si>
  <si>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</si>
  <si>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</si>
  <si>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</si>
  <si>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</si>
  <si>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</si>
  <si>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</si>
  <si>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</si>
  <si>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</si>
  <si>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</si>
  <si>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</si>
  <si>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</si>
  <si>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</si>
  <si>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</si>
  <si>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</si>
  <si>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</si>
  <si>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</si>
  <si>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</si>
  <si>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</si>
  <si>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</si>
  <si>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</si>
  <si>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</si>
  <si>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</si>
  <si>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</si>
  <si>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</si>
  <si>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</si>
  <si>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</si>
  <si>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</si>
  <si>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</si>
  <si>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</si>
  <si>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</si>
  <si>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</si>
  <si>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</si>
  <si>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</si>
  <si>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</si>
  <si>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</si>
  <si>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</si>
  <si>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</si>
  <si>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</si>
  <si>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</si>
  <si>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</si>
  <si>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</si>
  <si>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</si>
  <si>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</si>
  <si>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</si>
  <si>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</si>
  <si>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</si>
  <si>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</si>
  <si>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</si>
  <si>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</si>
  <si>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</si>
  <si>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</si>
  <si>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</si>
  <si>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</si>
  <si>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</si>
  <si>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</si>
  <si>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</si>
  <si>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</si>
  <si>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</si>
  <si>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</si>
  <si>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</si>
  <si>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</si>
  <si>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</si>
  <si>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</si>
  <si>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</si>
  <si>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</si>
  <si>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</si>
  <si>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</si>
  <si>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</si>
  <si>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</si>
  <si>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</si>
  <si>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</si>
  <si>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</si>
  <si>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</si>
  <si>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</si>
  <si>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</si>
  <si>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</si>
  <si>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</si>
  <si>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</si>
  <si>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</si>
  <si>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</si>
  <si>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</si>
  <si>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</si>
  <si>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</si>
  <si>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</si>
  <si>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</si>
  <si>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</si>
  <si>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</si>
  <si>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</si>
  <si>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</si>
  <si>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</si>
  <si>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</si>
  <si>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</si>
  <si>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</si>
  <si>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</si>
  <si>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</si>
  <si>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</si>
  <si>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</si>
  <si>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</si>
  <si>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</si>
  <si>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</si>
  <si>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</si>
  <si>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</si>
  <si>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</si>
  <si>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</si>
  <si>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</si>
  <si>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</si>
  <si>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</si>
  <si>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</si>
  <si>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</si>
  <si>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</si>
  <si>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</si>
  <si>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</si>
  <si>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</si>
  <si>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</si>
  <si>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</si>
  <si>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</si>
  <si>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</si>
  <si>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</si>
  <si>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</si>
  <si>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</si>
  <si>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</si>
  <si>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</si>
  <si>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</si>
  <si>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</si>
  <si>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</si>
  <si>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</si>
  <si>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</si>
  <si>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</si>
  <si>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</si>
  <si>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</si>
  <si>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</si>
  <si>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</si>
  <si>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</si>
  <si>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</si>
  <si>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</si>
  <si>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</si>
  <si>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</si>
  <si>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</si>
  <si>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</si>
  <si>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</si>
  <si>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</si>
  <si>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</si>
  <si>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</si>
  <si>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</si>
  <si>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</si>
  <si>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</si>
  <si>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</si>
  <si>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</si>
  <si>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</si>
  <si>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</si>
  <si>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</si>
  <si>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</si>
  <si>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</si>
  <si>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</si>
  <si>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</si>
  <si>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</si>
  <si>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</si>
  <si>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</si>
  <si>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</si>
  <si>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</si>
  <si>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</si>
  <si>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</si>
  <si>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</si>
  <si>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</si>
  <si>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</si>
  <si>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</si>
  <si>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</si>
  <si>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</si>
  <si>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</si>
  <si>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</si>
  <si>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</si>
  <si>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</si>
  <si>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</si>
  <si>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</si>
  <si>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</si>
  <si>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</si>
  <si>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</si>
  <si>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</si>
  <si>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</si>
  <si>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</si>
  <si>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</si>
  <si>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</si>
  <si>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</si>
  <si>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</si>
  <si>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</si>
  <si>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</si>
  <si>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</si>
  <si>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</si>
  <si>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</si>
  <si>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</si>
  <si>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</si>
  <si>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</si>
  <si>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</si>
  <si>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</si>
  <si>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</si>
  <si>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</si>
  <si>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</si>
  <si>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</si>
  <si>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</si>
  <si>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</si>
  <si>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</si>
  <si>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</si>
  <si>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</si>
  <si>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</si>
  <si>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</si>
  <si>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</si>
  <si>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</si>
  <si>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</si>
  <si>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</si>
  <si>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</si>
  <si>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</si>
  <si>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</si>
  <si>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</si>
  <si>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</si>
  <si>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</si>
  <si>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</si>
  <si>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</si>
  <si>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</si>
  <si>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</si>
  <si>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</si>
  <si>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</si>
  <si>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</si>
  <si>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</si>
  <si>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</si>
  <si>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</si>
  <si>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</si>
  <si>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</si>
  <si>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</si>
  <si>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</si>
  <si>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</si>
  <si>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</si>
  <si>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</si>
  <si>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</si>
  <si>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</si>
  <si>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</si>
  <si>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</si>
  <si>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</si>
  <si>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</si>
  <si>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</si>
  <si>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</si>
  <si>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</si>
  <si>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</si>
  <si>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</si>
  <si>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</si>
  <si>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</si>
  <si>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</si>
  <si>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</si>
  <si>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</si>
  <si>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</si>
  <si>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</si>
  <si>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</si>
  <si>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</si>
  <si>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</si>
  <si>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</si>
  <si>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</si>
  <si>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</si>
  <si>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</si>
  <si>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</si>
  <si>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</si>
  <si>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</si>
  <si>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</si>
  <si>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</si>
  <si>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</si>
  <si>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</si>
  <si>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</si>
  <si>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</si>
  <si>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</si>
  <si>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</si>
  <si>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</si>
  <si>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</si>
  <si>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</si>
  <si>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</si>
  <si>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</si>
  <si>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</si>
  <si>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</si>
  <si>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</si>
  <si>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</si>
  <si>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</si>
  <si>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</si>
  <si>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</si>
  <si>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</si>
  <si>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</si>
  <si>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</si>
  <si>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</si>
  <si>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</si>
  <si>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</si>
  <si>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</si>
  <si>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</si>
  <si>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</si>
  <si>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</si>
  <si>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</si>
  <si>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</si>
  <si>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</si>
  <si>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</si>
  <si>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</si>
  <si>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</si>
  <si>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</si>
  <si>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</si>
  <si>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</si>
  <si>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</si>
  <si>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</si>
  <si>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</si>
  <si>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</si>
  <si>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</si>
  <si>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</si>
  <si>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</si>
  <si>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</si>
  <si>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</si>
  <si>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</si>
  <si>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</si>
  <si>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</si>
  <si>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</si>
  <si>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</si>
  <si>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</si>
  <si>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</si>
  <si>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</si>
  <si>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</si>
  <si>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</si>
  <si>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</si>
  <si>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</si>
  <si>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</si>
  <si>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</si>
  <si>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</si>
  <si>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</si>
  <si>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</si>
  <si>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</si>
  <si>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</si>
  <si>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</si>
  <si>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</si>
  <si>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</si>
  <si>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</si>
  <si>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</si>
  <si>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</si>
  <si>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</si>
  <si>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</si>
  <si>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</si>
  <si>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</si>
  <si>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</si>
  <si>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</si>
  <si>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</si>
  <si>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</si>
  <si>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</si>
  <si>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</si>
  <si>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</si>
  <si>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</si>
  <si>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</si>
  <si>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</si>
  <si>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</si>
  <si>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</si>
  <si>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</si>
  <si>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</si>
  <si>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</si>
  <si>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</si>
  <si>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</si>
  <si>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</si>
  <si>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</si>
  <si>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</si>
  <si>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</si>
  <si>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</si>
  <si>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</si>
  <si>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</si>
  <si>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</si>
  <si>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</si>
  <si>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</si>
  <si>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</si>
  <si>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</si>
  <si>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</si>
  <si>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</si>
  <si>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</si>
  <si>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</si>
  <si>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</si>
  <si>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</si>
  <si>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</si>
  <si>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</si>
  <si>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</si>
  <si>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</si>
  <si>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</si>
  <si>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</si>
  <si>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</si>
  <si>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</si>
  <si>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</si>
  <si>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</si>
  <si>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</si>
  <si>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</si>
  <si>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</si>
  <si>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</si>
  <si>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</si>
  <si>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</si>
  <si>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</si>
  <si>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</si>
  <si>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</si>
  <si>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</si>
  <si>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</si>
  <si>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</si>
  <si>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</si>
  <si>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</si>
  <si>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</si>
  <si>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</si>
  <si>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</si>
  <si>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</si>
  <si>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</si>
  <si>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</si>
  <si>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</si>
  <si>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</si>
  <si>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</si>
  <si>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</si>
  <si>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</si>
  <si>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</si>
  <si>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</si>
  <si>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</si>
  <si>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</si>
  <si>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</si>
  <si>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</si>
  <si>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</si>
  <si>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</si>
  <si>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</si>
  <si>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</si>
  <si>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</si>
  <si>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</si>
  <si>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</si>
  <si>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</si>
  <si>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</si>
  <si>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</si>
  <si>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</si>
  <si>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</si>
  <si>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</si>
  <si>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</si>
  <si>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</si>
  <si>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</si>
  <si>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</si>
  <si>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</si>
  <si>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</si>
  <si>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</si>
  <si>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</si>
  <si>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</si>
  <si>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</si>
  <si>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</si>
  <si>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</si>
  <si>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</si>
  <si>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</si>
  <si>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</si>
  <si>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</si>
  <si>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</si>
  <si>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</si>
  <si>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</si>
  <si>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</si>
  <si>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</si>
  <si>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</si>
  <si>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</si>
  <si>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</si>
  <si>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</si>
  <si>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</si>
  <si>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</si>
  <si>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</si>
  <si>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</si>
  <si>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</si>
  <si>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</si>
  <si>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</si>
  <si>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</si>
  <si>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</si>
  <si>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</si>
  <si>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</si>
  <si>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</si>
  <si>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</si>
  <si>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</si>
  <si>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</si>
  <si>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</si>
  <si>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</si>
  <si>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</si>
  <si>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</si>
  <si>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</si>
  <si>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</si>
  <si>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</si>
  <si>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</si>
  <si>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</si>
  <si>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</si>
  <si>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</si>
  <si>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</si>
  <si>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</si>
  <si>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</si>
  <si>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</si>
  <si>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</si>
  <si>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</si>
  <si>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</si>
  <si>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</si>
  <si>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</si>
  <si>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</si>
  <si>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</si>
  <si>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</si>
  <si>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</si>
  <si>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</si>
  <si>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</si>
  <si>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</si>
  <si>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</si>
  <si>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</si>
  <si>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</si>
  <si>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</si>
  <si>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</si>
  <si>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</si>
  <si>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</si>
  <si>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</si>
  <si>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</si>
  <si>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</si>
  <si>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</si>
  <si>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</si>
  <si>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</si>
  <si>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</si>
  <si>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</si>
  <si>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</si>
  <si>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</si>
  <si>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</si>
  <si>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</si>
  <si>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</si>
  <si>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</si>
  <si>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</si>
  <si>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</si>
  <si>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</si>
  <si>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</si>
  <si>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</si>
  <si>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</si>
  <si>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</si>
  <si>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</si>
  <si>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</si>
  <si>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</si>
  <si>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</si>
  <si>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</si>
  <si>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</si>
  <si>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</si>
  <si>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</si>
  <si>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</si>
  <si>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</si>
  <si>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</si>
  <si>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</si>
  <si>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</si>
  <si>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</si>
  <si>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</si>
  <si>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</si>
  <si>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</si>
  <si>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</si>
  <si>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</si>
  <si>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</si>
  <si>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</si>
  <si>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</si>
  <si>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</si>
  <si>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</si>
  <si>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</si>
  <si>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</si>
  <si>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</si>
  <si>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</si>
  <si>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</si>
  <si>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</si>
  <si>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</si>
  <si>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</si>
  <si>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</si>
  <si>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</si>
  <si>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</si>
  <si>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</si>
  <si>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</si>
  <si>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</si>
  <si>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</si>
  <si>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</si>
  <si>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</si>
  <si>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</si>
  <si>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</si>
  <si>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</si>
  <si>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</si>
  <si>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</si>
  <si>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</si>
  <si>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</si>
  <si>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</si>
  <si>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</si>
  <si>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</si>
  <si>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</si>
  <si>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</si>
  <si>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</si>
  <si>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</si>
  <si>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</si>
  <si>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</si>
  <si>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</si>
  <si>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</si>
  <si>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</si>
  <si>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</si>
  <si>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</si>
  <si>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</si>
  <si>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</si>
  <si>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</si>
  <si>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</si>
  <si>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</si>
  <si>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</si>
  <si>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</si>
  <si>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</si>
  <si>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</si>
  <si>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</si>
  <si>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</si>
  <si>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</si>
  <si>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</si>
  <si>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</si>
  <si>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</si>
  <si>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</si>
  <si>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</si>
  <si>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</si>
  <si>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</si>
  <si>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</si>
  <si>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</si>
  <si>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</si>
  <si>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</si>
  <si>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</si>
  <si>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</si>
  <si>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</si>
  <si>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</si>
  <si>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</si>
  <si>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</si>
  <si>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</si>
  <si>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</si>
  <si>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</si>
  <si>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</si>
  <si>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</si>
  <si>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</si>
  <si>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</si>
  <si>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</si>
  <si>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</si>
  <si>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</si>
  <si>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</si>
  <si>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</si>
  <si>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</si>
  <si>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</si>
  <si>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</si>
  <si>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</si>
  <si>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</si>
  <si>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</si>
  <si>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</si>
  <si>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</si>
  <si>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</si>
  <si>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</si>
  <si>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</si>
  <si>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</si>
  <si>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</si>
  <si>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</si>
  <si>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</si>
  <si>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</si>
  <si>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</si>
  <si>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</si>
  <si>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</si>
  <si>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</si>
  <si>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</si>
  <si>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</si>
  <si>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</si>
  <si>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</si>
  <si>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</si>
  <si>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</si>
  <si>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</si>
  <si>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</si>
  <si>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</si>
  <si>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</si>
  <si>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</si>
  <si>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</si>
  <si>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</si>
  <si>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</si>
  <si>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</si>
  <si>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</si>
  <si>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</si>
  <si>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</si>
  <si>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</si>
  <si>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</si>
  <si>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</si>
  <si>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</si>
  <si>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</si>
  <si>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</si>
  <si>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</si>
  <si>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</si>
  <si>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</si>
  <si>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</si>
  <si>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</si>
  <si>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</si>
  <si>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</si>
  <si>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</si>
  <si>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</si>
  <si>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</si>
  <si>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</si>
  <si>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</si>
  <si>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</si>
  <si>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</si>
  <si>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</si>
  <si>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</si>
  <si>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</si>
  <si>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</si>
  <si>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</si>
  <si>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</si>
  <si>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</si>
  <si>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</si>
  <si>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</si>
  <si>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</si>
  <si>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</si>
  <si>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</si>
  <si>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</si>
  <si>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</si>
  <si>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</si>
  <si>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</si>
  <si>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</si>
  <si>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</si>
  <si>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</si>
  <si>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</si>
  <si>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</si>
  <si>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</si>
  <si>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</si>
  <si>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</si>
  <si>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</si>
  <si>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</si>
  <si>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</si>
  <si>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</si>
  <si>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</si>
  <si>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</si>
  <si>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</si>
  <si>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</si>
  <si>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</si>
  <si>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</si>
  <si>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</si>
  <si>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</si>
  <si>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</si>
  <si>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</si>
  <si>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</si>
  <si>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</si>
  <si>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</si>
  <si>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</si>
  <si>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</si>
  <si>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</si>
  <si>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</si>
  <si>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</si>
  <si>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</si>
  <si>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</si>
  <si>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</si>
  <si>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</si>
  <si>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</si>
  <si>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</si>
  <si>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</si>
  <si>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</si>
  <si>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</si>
  <si>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</si>
  <si>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</si>
  <si>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</si>
  <si>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</si>
  <si>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</si>
  <si>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</si>
  <si>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</si>
  <si>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</si>
  <si>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</si>
  <si>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</si>
  <si>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</si>
  <si>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</si>
  <si>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</si>
  <si>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</si>
  <si>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</si>
  <si>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</si>
  <si>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</si>
  <si>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</si>
  <si>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</si>
  <si>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</si>
  <si>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</si>
  <si>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</si>
  <si>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</si>
  <si>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</si>
  <si>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</si>
  <si>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</si>
  <si>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</si>
  <si>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</si>
  <si>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</si>
  <si>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</si>
  <si>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</si>
  <si>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</si>
  <si>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</si>
  <si>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</si>
  <si>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</si>
  <si>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</si>
  <si>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</si>
  <si>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</si>
  <si>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</si>
  <si>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</si>
  <si>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</si>
  <si>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</si>
  <si>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</si>
  <si>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</si>
  <si>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</si>
  <si>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</si>
  <si>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</si>
  <si>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</si>
  <si>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</si>
  <si>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</si>
  <si>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</si>
  <si>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</si>
  <si>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</si>
  <si>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</si>
  <si>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</si>
  <si>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</si>
  <si>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</si>
  <si>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</si>
  <si>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</si>
  <si>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</si>
  <si>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</si>
  <si>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</si>
  <si>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</si>
  <si>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</si>
  <si>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</si>
  <si>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</si>
  <si>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</si>
  <si>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</si>
  <si>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</si>
  <si>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</si>
  <si>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</si>
  <si>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</si>
  <si>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</si>
  <si>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</si>
  <si>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</si>
  <si>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</si>
  <si>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</si>
  <si>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</si>
  <si>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</si>
  <si>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</si>
  <si>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</si>
  <si>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</si>
  <si>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</si>
  <si>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</si>
  <si>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</si>
  <si>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</si>
  <si>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</si>
  <si>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</si>
  <si>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</si>
  <si>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</si>
  <si>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</si>
  <si>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</si>
  <si>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</si>
  <si>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</si>
  <si>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</si>
  <si>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</si>
  <si>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</si>
  <si>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</si>
  <si>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</si>
  <si>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</si>
  <si>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</si>
  <si>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</si>
  <si>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</si>
  <si>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</si>
  <si>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</si>
  <si>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</si>
  <si>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</si>
  <si>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</si>
  <si>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</si>
  <si>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</si>
  <si>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</si>
  <si>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</si>
  <si>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</si>
  <si>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</si>
  <si>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</si>
  <si>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</si>
  <si>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</si>
  <si>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</si>
  <si>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</si>
  <si>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</si>
  <si>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</si>
  <si>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</si>
  <si>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</si>
  <si>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</si>
  <si>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</si>
  <si>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</si>
  <si>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</si>
  <si>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</si>
  <si>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</si>
  <si>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</si>
  <si>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</si>
  <si>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</si>
  <si>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</si>
  <si>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</si>
  <si>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</si>
  <si>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</si>
  <si>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</si>
  <si>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</si>
  <si>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</si>
  <si>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</si>
  <si>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</si>
  <si>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</si>
  <si>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</si>
  <si>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</si>
  <si>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</si>
  <si>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</si>
  <si>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</si>
  <si>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</si>
  <si>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</si>
  <si>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</si>
  <si>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</si>
  <si>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</si>
  <si>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</si>
  <si>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</si>
  <si>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</si>
  <si>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</si>
  <si>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</si>
  <si>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</si>
  <si>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</si>
  <si>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</si>
  <si>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</si>
  <si>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</si>
  <si>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</si>
  <si>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</si>
  <si>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</si>
  <si>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</si>
  <si>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</si>
  <si>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</si>
  <si>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</si>
  <si>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</si>
  <si>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</si>
  <si>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</si>
  <si>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</si>
  <si>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</si>
  <si>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</si>
  <si>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</si>
  <si>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</si>
  <si>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</si>
  <si>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</si>
  <si>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</si>
  <si>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</si>
  <si>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</si>
  <si>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</si>
  <si>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</si>
  <si>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</si>
  <si>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</si>
  <si>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</si>
  <si>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</si>
  <si>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</si>
  <si>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</si>
  <si>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</si>
  <si>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</si>
  <si>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</si>
  <si>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</si>
  <si>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</si>
  <si>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</si>
  <si>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</si>
  <si>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</si>
  <si>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</si>
  <si>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</si>
  <si>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</si>
  <si>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</si>
  <si>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</si>
  <si>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</si>
  <si>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</si>
  <si>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</si>
  <si>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</si>
  <si>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</si>
  <si>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</si>
  <si>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</si>
  <si>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</si>
  <si>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</si>
  <si>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</si>
  <si>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</si>
  <si>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</si>
  <si>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</si>
  <si>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</si>
  <si>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</si>
  <si>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</si>
  <si>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</si>
  <si>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</si>
  <si>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</si>
  <si>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</si>
  <si>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</si>
  <si>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</si>
  <si>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</si>
  <si>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</si>
  <si>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</si>
  <si>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</si>
  <si>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</si>
  <si>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</si>
  <si>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</si>
  <si>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</si>
  <si>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</si>
  <si>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</si>
  <si>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</si>
  <si>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</si>
  <si>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</si>
  <si>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</si>
  <si>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</si>
  <si>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</si>
  <si>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</si>
  <si>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</si>
  <si>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</si>
  <si>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</si>
  <si>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</si>
  <si>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</si>
  <si>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</si>
  <si>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</si>
  <si>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</si>
  <si>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</si>
  <si>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</si>
  <si>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</si>
  <si>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</si>
  <si>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</si>
  <si>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</si>
  <si>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</si>
  <si>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</si>
  <si>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</si>
  <si>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</si>
  <si>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</si>
  <si>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</si>
  <si>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</si>
  <si>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</si>
  <si>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</si>
  <si>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</si>
  <si>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</si>
  <si>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</si>
  <si>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</si>
  <si>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</si>
  <si>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</si>
  <si>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</si>
  <si>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</si>
  <si>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</si>
  <si>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</si>
  <si>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</si>
  <si>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</si>
  <si>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</si>
  <si>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</si>
  <si>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</si>
  <si>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</si>
  <si>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</si>
  <si>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</si>
  <si>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</si>
  <si>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</si>
  <si>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</si>
  <si>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</si>
  <si>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</si>
  <si>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</si>
  <si>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</si>
  <si>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</si>
  <si>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</si>
  <si>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</si>
  <si>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</si>
  <si>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</si>
  <si>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</si>
  <si>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</si>
  <si>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</si>
  <si>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</si>
  <si>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</si>
  <si>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</si>
  <si>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</si>
  <si>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</si>
  <si>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</si>
  <si>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</si>
  <si>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</si>
  <si>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</si>
  <si>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</si>
  <si>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</si>
  <si>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</si>
  <si>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</si>
  <si>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</si>
  <si>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</si>
  <si>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</si>
  <si>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</si>
  <si>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</si>
  <si>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</si>
  <si>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</si>
  <si>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</si>
  <si>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</si>
  <si>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</si>
  <si>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</si>
  <si>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</si>
  <si>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</si>
  <si>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</si>
  <si>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</si>
  <si>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</si>
  <si>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</si>
  <si>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</si>
  <si>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</si>
  <si>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</si>
  <si>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</si>
  <si>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</si>
  <si>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</si>
  <si>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</si>
  <si>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</si>
  <si>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</si>
  <si>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</si>
  <si>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</si>
  <si>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</si>
  <si>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</si>
  <si>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</si>
  <si>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</si>
  <si>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</si>
  <si>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</si>
  <si>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</si>
  <si>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</si>
  <si>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</si>
  <si>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</si>
  <si>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</si>
  <si>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</si>
  <si>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</si>
  <si>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</si>
  <si>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</si>
  <si>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</si>
  <si>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</si>
  <si>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</si>
  <si>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</si>
  <si>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</si>
  <si>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</si>
  <si>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</si>
  <si>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</si>
  <si>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</si>
  <si>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</si>
  <si>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</si>
  <si>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</si>
  <si>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</si>
  <si>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</si>
  <si>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</si>
  <si>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</si>
  <si>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</si>
  <si>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</si>
  <si>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</si>
  <si>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</si>
  <si>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</si>
  <si>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</si>
  <si>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</si>
  <si>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</si>
  <si>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</si>
  <si>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</si>
  <si>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</si>
  <si>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</si>
  <si>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</si>
  <si>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</si>
  <si>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</si>
  <si>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</si>
  <si>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</si>
  <si>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</si>
  <si>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</si>
  <si>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</si>
  <si>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</si>
  <si>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</si>
  <si>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</si>
  <si>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</si>
  <si>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</si>
  <si>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</si>
  <si>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</si>
  <si>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</si>
  <si>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</si>
  <si>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</si>
  <si>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</si>
  <si>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</si>
  <si>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</si>
  <si>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</si>
  <si>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</si>
  <si>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</si>
  <si>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</si>
  <si>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</si>
  <si>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</si>
  <si>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</si>
  <si>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</si>
  <si>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</si>
  <si>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</si>
  <si>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</si>
  <si>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</si>
  <si>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</si>
  <si>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</si>
  <si>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</si>
  <si>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</si>
  <si>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</si>
  <si>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</si>
  <si>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</si>
  <si>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</si>
  <si>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</si>
  <si>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</si>
  <si>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</si>
  <si>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</si>
  <si>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</si>
  <si>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</si>
  <si>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</si>
  <si>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</si>
  <si>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</si>
  <si>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</si>
  <si>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</si>
  <si>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</si>
  <si>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</si>
  <si>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</si>
  <si>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</si>
  <si>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</si>
  <si>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</si>
  <si>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</si>
  <si>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</si>
  <si>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</si>
  <si>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</si>
  <si>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</si>
  <si>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</si>
  <si>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</si>
  <si>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</si>
  <si>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</si>
  <si>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</si>
  <si>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</si>
  <si>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</si>
  <si>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</si>
  <si>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</si>
  <si>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</si>
  <si>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</si>
  <si>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</si>
  <si>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</si>
  <si>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</si>
  <si>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</si>
  <si>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</si>
  <si>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</si>
  <si>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</si>
  <si>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</si>
  <si>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</si>
  <si>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</si>
  <si>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</si>
  <si>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</si>
  <si>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</si>
  <si>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</si>
  <si>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</si>
  <si>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</si>
  <si>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</si>
  <si>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</si>
  <si>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</si>
  <si>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</si>
  <si>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</si>
  <si>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</si>
  <si>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</si>
  <si>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</si>
  <si>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</si>
  <si>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</si>
  <si>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</si>
  <si>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</si>
  <si>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</si>
  <si>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</si>
  <si>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</si>
  <si>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</si>
  <si>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</si>
  <si>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</si>
  <si>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</si>
  <si>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</si>
  <si>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</si>
  <si>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</si>
  <si>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</si>
  <si>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</si>
  <si>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</si>
  <si>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</si>
  <si>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</si>
  <si>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</si>
  <si>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</si>
  <si>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</si>
  <si>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</si>
  <si>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</si>
  <si>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</si>
  <si>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</si>
  <si>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</si>
  <si>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</si>
  <si>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</si>
  <si>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</si>
  <si>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</si>
  <si>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</si>
  <si>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</si>
  <si>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</si>
  <si>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</si>
  <si>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</si>
  <si>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</si>
  <si>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</si>
  <si>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</si>
  <si>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</si>
  <si>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</si>
  <si>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</si>
  <si>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</si>
  <si>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</si>
  <si>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</si>
  <si>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</si>
  <si>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</si>
  <si>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</si>
  <si>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</si>
  <si>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</si>
  <si>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</si>
  <si>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</si>
  <si>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</si>
  <si>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</si>
  <si>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</si>
  <si>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</si>
  <si>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</si>
  <si>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</si>
  <si>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</si>
  <si>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</si>
  <si>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</si>
  <si>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</si>
  <si>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</si>
  <si>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</si>
  <si>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</si>
  <si>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</si>
  <si>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</si>
  <si>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</si>
  <si>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</si>
  <si>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</si>
  <si>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</si>
  <si>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</si>
  <si>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</si>
  <si>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</si>
  <si>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</si>
  <si>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</si>
  <si>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</si>
  <si>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</si>
  <si>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</si>
  <si>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</si>
  <si>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</si>
  <si>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</si>
  <si>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</si>
  <si>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</si>
  <si>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</si>
  <si>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</si>
  <si>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</si>
  <si>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</si>
  <si>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</si>
  <si>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</si>
  <si>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</si>
  <si>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</si>
  <si>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</si>
  <si>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</si>
  <si>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</si>
  <si>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</si>
  <si>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</si>
  <si>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</si>
  <si>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</si>
  <si>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</si>
  <si>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</si>
  <si>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</si>
  <si>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</si>
  <si>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</si>
  <si>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</si>
  <si>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</si>
  <si>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</si>
  <si>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</si>
  <si>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</si>
  <si>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</si>
  <si>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</si>
  <si>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</si>
  <si>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</si>
  <si>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</si>
  <si>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</si>
  <si>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</si>
  <si>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</si>
  <si>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</si>
  <si>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</si>
  <si>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</si>
  <si>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</si>
  <si>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</si>
  <si>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</si>
  <si>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</si>
  <si>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</si>
  <si>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</si>
  <si>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</si>
  <si>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</si>
  <si>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</si>
  <si>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</si>
  <si>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</si>
  <si>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</si>
  <si>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</si>
  <si>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</si>
  <si>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</si>
  <si>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</si>
  <si>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</si>
  <si>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</si>
  <si>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</si>
  <si>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</si>
  <si>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</si>
  <si>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</si>
  <si>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</si>
  <si>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</si>
  <si>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</si>
  <si>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</si>
  <si>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</si>
  <si>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</si>
  <si>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</si>
  <si>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</si>
  <si>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</si>
  <si>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</si>
  <si>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</si>
  <si>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</si>
  <si>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</si>
  <si>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</si>
  <si>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</si>
  <si>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</si>
  <si>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</si>
  <si>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</si>
  <si>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</si>
  <si>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</si>
  <si>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</si>
  <si>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</si>
  <si>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</si>
  <si>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</si>
  <si>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</si>
  <si>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</si>
  <si>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</si>
  <si>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</si>
  <si>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</si>
  <si>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</si>
  <si>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</si>
  <si>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</si>
  <si>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</si>
  <si>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</si>
  <si>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</si>
  <si>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</si>
  <si>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</si>
  <si>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</si>
  <si>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</si>
  <si>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</si>
  <si>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</si>
  <si>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</si>
  <si>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</si>
  <si>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</si>
  <si>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</si>
  <si>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</si>
  <si>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</si>
  <si>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</si>
  <si>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</si>
  <si>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</si>
  <si>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</si>
  <si>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</si>
  <si>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</si>
  <si>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</si>
  <si>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</si>
  <si>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</si>
  <si>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</si>
  <si>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</si>
  <si>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</si>
  <si>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</si>
  <si>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</si>
  <si>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</si>
  <si>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</si>
  <si>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</si>
  <si>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</si>
  <si>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</si>
  <si>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</si>
  <si>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</si>
  <si>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</si>
  <si>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</si>
  <si>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</si>
  <si>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</si>
  <si>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</si>
  <si>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</si>
  <si>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</si>
  <si>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</si>
  <si>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</si>
  <si>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</si>
  <si>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</si>
  <si>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</si>
  <si>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</si>
  <si>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</si>
  <si>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</si>
  <si>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</si>
  <si>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</si>
  <si>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</si>
  <si>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</si>
  <si>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</si>
  <si>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</si>
  <si>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</si>
  <si>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</si>
  <si>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</si>
  <si>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</si>
  <si>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</si>
  <si>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</si>
  <si>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</si>
  <si>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</si>
  <si>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</si>
  <si>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</si>
  <si>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</si>
  <si>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</si>
  <si>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</si>
  <si>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</si>
  <si>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</si>
  <si>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</si>
  <si>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</si>
  <si>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</si>
  <si>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</si>
  <si>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</si>
  <si>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</si>
  <si>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</si>
  <si>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</si>
  <si>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</si>
  <si>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</si>
  <si>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</si>
  <si>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</si>
  <si>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</si>
  <si>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</si>
  <si>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</si>
  <si>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</si>
  <si>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</si>
  <si>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</si>
  <si>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</si>
  <si>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</si>
  <si>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</si>
  <si>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</si>
  <si>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</si>
  <si>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</si>
  <si>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</si>
  <si>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</si>
  <si>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</si>
  <si>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</si>
  <si>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</si>
  <si>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</si>
  <si>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</si>
  <si>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</si>
  <si>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</si>
  <si>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</si>
  <si>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</si>
  <si>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</si>
  <si>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</si>
  <si>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</si>
  <si>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</si>
  <si>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</si>
  <si>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</si>
  <si>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</si>
  <si>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</si>
  <si>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</si>
  <si>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</si>
  <si>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</si>
  <si>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</si>
  <si>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</si>
  <si>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</si>
  <si>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</si>
  <si>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</si>
  <si>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</si>
  <si>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</si>
  <si>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</si>
  <si>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</si>
  <si>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</si>
  <si>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</si>
  <si>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</si>
  <si>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</si>
  <si>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</si>
  <si>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</si>
  <si>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</si>
  <si>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</si>
  <si>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</si>
  <si>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</si>
  <si>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</si>
  <si>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</si>
  <si>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</si>
  <si>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</si>
  <si>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</si>
  <si>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</si>
  <si>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</si>
  <si>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</si>
  <si>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</si>
  <si>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</si>
  <si>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</si>
  <si>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</si>
  <si>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</si>
  <si>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</si>
  <si>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</si>
  <si>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</si>
  <si>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</si>
  <si>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</si>
  <si>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</si>
  <si>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</si>
  <si>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</si>
  <si>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</si>
  <si>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</si>
  <si>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</si>
  <si>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</si>
  <si>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</si>
  <si>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</si>
  <si>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</si>
  <si>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</si>
  <si>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</si>
  <si>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</si>
  <si>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</si>
  <si>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</si>
  <si>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</si>
  <si>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</si>
  <si>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</si>
  <si>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</si>
  <si>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</si>
  <si>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</si>
  <si>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</si>
  <si>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</si>
  <si>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</si>
  <si>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</si>
  <si>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</si>
  <si>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</si>
  <si>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</si>
  <si>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</si>
  <si>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</si>
  <si>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</si>
  <si>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</si>
  <si>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</si>
  <si>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</si>
  <si>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</si>
  <si>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</si>
  <si>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</si>
  <si>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</si>
  <si>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</si>
  <si>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</si>
  <si>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</si>
  <si>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</si>
  <si>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</si>
  <si>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</si>
  <si>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</si>
  <si>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</si>
  <si>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</si>
  <si>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</si>
  <si>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</si>
  <si>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</si>
  <si>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</si>
  <si>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</si>
  <si>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</si>
  <si>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</si>
  <si>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</si>
  <si>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</si>
  <si>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</si>
  <si>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</si>
  <si>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</si>
  <si>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</si>
  <si>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</si>
  <si>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</si>
  <si>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</si>
  <si>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</si>
  <si>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</si>
  <si>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</si>
  <si>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</si>
  <si>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</si>
  <si>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</si>
  <si>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</si>
  <si>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</si>
  <si>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</si>
  <si>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</si>
  <si>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</si>
  <si>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</si>
  <si>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</si>
  <si>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</si>
  <si>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</si>
  <si>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</si>
  <si>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</si>
  <si>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</si>
  <si>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</si>
  <si>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</si>
  <si>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</si>
  <si>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</si>
  <si>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</si>
  <si>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</si>
  <si>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</si>
  <si>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</si>
  <si>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</si>
  <si>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</si>
  <si>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</si>
  <si>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</si>
  <si>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</si>
  <si>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</si>
  <si>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</si>
  <si>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</si>
  <si>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</si>
  <si>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</si>
  <si>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</si>
  <si>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</si>
  <si>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</si>
  <si>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</si>
  <si>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</si>
  <si>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</si>
  <si>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</si>
  <si>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</si>
  <si>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</si>
  <si>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</si>
  <si>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</si>
  <si>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</si>
  <si>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</si>
  <si>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</si>
  <si>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</si>
  <si>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</si>
  <si>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</si>
  <si>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</si>
  <si>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</si>
  <si>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</si>
  <si>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</si>
  <si>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</si>
  <si>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</si>
  <si>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</si>
  <si>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</si>
  <si>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</si>
  <si>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</si>
  <si>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</si>
  <si>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</si>
  <si>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</si>
  <si>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</si>
  <si>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</si>
  <si>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</si>
  <si>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</si>
  <si>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</si>
  <si>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</si>
  <si>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</si>
  <si>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</si>
  <si>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</si>
  <si>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</si>
  <si>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</si>
  <si>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</si>
  <si>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</si>
  <si>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</si>
  <si>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</si>
  <si>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</si>
  <si>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</si>
  <si>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</si>
  <si>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</si>
  <si>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</si>
  <si>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</si>
  <si>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</si>
  <si>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</si>
  <si>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</si>
  <si>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</si>
  <si>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</si>
  <si>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</si>
  <si>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</si>
  <si>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</si>
  <si>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</si>
  <si>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</si>
  <si>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</si>
  <si>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</si>
  <si>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</si>
  <si>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</si>
  <si>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</si>
  <si>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</si>
  <si>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</si>
  <si>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</si>
  <si>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</si>
  <si>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</si>
  <si>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</si>
  <si>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</si>
  <si>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</si>
  <si>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</si>
  <si>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</si>
  <si>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</si>
  <si>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</si>
  <si>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</si>
  <si>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</si>
  <si>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</si>
  <si>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</si>
  <si>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</si>
  <si>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</si>
  <si>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</si>
  <si>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</si>
  <si>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</si>
  <si>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</si>
  <si>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</si>
  <si>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</si>
  <si>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</si>
  <si>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</si>
  <si>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</si>
  <si>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</si>
  <si>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</si>
  <si>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</si>
  <si>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</si>
  <si>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</si>
  <si>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</si>
  <si>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</si>
  <si>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</si>
  <si>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</si>
  <si>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</si>
  <si>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</si>
  <si>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</si>
  <si>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</si>
  <si>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</si>
  <si>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</si>
  <si>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</si>
  <si>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</si>
  <si>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</si>
  <si>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</si>
  <si>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</si>
  <si>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</si>
  <si>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</si>
  <si>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</si>
  <si>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</si>
  <si>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</si>
  <si>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</si>
  <si>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</si>
  <si>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</si>
  <si>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</si>
  <si>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</si>
  <si>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</si>
  <si>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</si>
  <si>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</si>
  <si>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</si>
  <si>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</si>
  <si>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</si>
  <si>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</si>
  <si>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</si>
  <si>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</si>
  <si>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</si>
  <si>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</si>
  <si>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</si>
  <si>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</si>
  <si>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</si>
  <si>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</si>
  <si>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</si>
  <si>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</si>
  <si>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</si>
  <si>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</si>
  <si>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</si>
  <si>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</si>
  <si>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</si>
  <si>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</si>
  <si>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</si>
  <si>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</si>
  <si>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</si>
  <si>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</si>
  <si>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</si>
  <si>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</si>
  <si>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</si>
  <si>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</si>
  <si>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</si>
  <si>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</si>
  <si>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</si>
  <si>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</si>
  <si>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</si>
  <si>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</si>
  <si>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</si>
  <si>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</si>
  <si>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</si>
  <si>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</si>
  <si>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</si>
  <si>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</si>
  <si>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</si>
  <si>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</si>
  <si>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</si>
  <si>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</si>
  <si>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</si>
  <si>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</si>
  <si>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</si>
  <si>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</si>
  <si>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</si>
  <si>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</si>
  <si>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</si>
  <si>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</si>
  <si>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</si>
  <si>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</si>
  <si>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</si>
  <si>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</si>
  <si>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</si>
  <si>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</si>
  <si>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</si>
  <si>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</si>
  <si>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</si>
  <si>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</si>
  <si>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</si>
  <si>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</si>
  <si>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</si>
  <si>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</si>
  <si>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</si>
  <si>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</si>
  <si>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</si>
  <si>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</si>
  <si>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</si>
  <si>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</si>
  <si>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</si>
  <si>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</si>
  <si>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</si>
  <si>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</si>
  <si>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</si>
  <si>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</si>
  <si>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</si>
  <si>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</si>
  <si>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</si>
  <si>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</si>
  <si>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</si>
  <si>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</si>
  <si>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</si>
  <si>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</si>
  <si>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</si>
  <si>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</si>
  <si>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</si>
  <si>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</si>
  <si>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</si>
  <si>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</si>
  <si>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</si>
  <si>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</si>
  <si>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</si>
  <si>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</si>
  <si>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</si>
  <si>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</si>
  <si>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</si>
  <si>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</si>
  <si>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</si>
  <si>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</si>
  <si>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</si>
  <si>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</si>
  <si>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</si>
  <si>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</si>
  <si>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</si>
  <si>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</si>
  <si>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</si>
  <si>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</si>
  <si>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</si>
  <si>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</si>
  <si>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</si>
  <si>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</si>
  <si>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</si>
  <si>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</si>
  <si>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</si>
  <si>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</si>
  <si>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</si>
  <si>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</si>
  <si>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</si>
  <si>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</si>
  <si>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</si>
  <si>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</si>
  <si>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</si>
  <si>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</si>
  <si>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</si>
  <si>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</si>
  <si>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</si>
  <si>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</si>
  <si>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</si>
  <si>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</si>
  <si>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</si>
  <si>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</si>
  <si>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</si>
  <si>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</si>
  <si>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</si>
  <si>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</si>
  <si>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</si>
  <si>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</si>
  <si>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</si>
  <si>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</si>
  <si>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</si>
  <si>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</si>
  <si>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</si>
  <si>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</si>
  <si>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</si>
  <si>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</si>
  <si>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</si>
  <si>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</si>
  <si>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</si>
  <si>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</si>
  <si>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</si>
  <si>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</si>
  <si>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</si>
  <si>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</si>
  <si>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</si>
  <si>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</si>
  <si>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</si>
  <si>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</si>
  <si>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</si>
  <si>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</si>
  <si>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</si>
  <si>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</si>
  <si>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</si>
  <si>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</si>
  <si>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</si>
  <si>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</si>
  <si>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</si>
  <si>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</si>
  <si>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</si>
  <si>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</si>
  <si>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</si>
  <si>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</si>
  <si>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</si>
  <si>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</si>
  <si>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</si>
  <si>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</si>
  <si>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</si>
  <si>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</si>
  <si>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</si>
  <si>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</si>
  <si>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</si>
  <si>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</si>
  <si>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</si>
  <si>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</si>
  <si>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</si>
  <si>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</si>
  <si>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</si>
  <si>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</si>
  <si>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</si>
  <si>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</si>
  <si>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</si>
  <si>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</si>
  <si>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</si>
  <si>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</si>
  <si>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</si>
  <si>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</si>
  <si>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</si>
  <si>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</si>
  <si>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</si>
  <si>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</si>
  <si>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</si>
  <si>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</si>
  <si>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</si>
  <si>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</si>
  <si>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</si>
  <si>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</si>
  <si>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</si>
  <si>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</si>
  <si>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</si>
  <si>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</si>
  <si>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</si>
  <si>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</si>
  <si>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</si>
  <si>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</si>
  <si>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</si>
  <si>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</si>
  <si>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</si>
  <si>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</si>
  <si>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</si>
  <si>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</si>
  <si>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</si>
  <si>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</si>
  <si>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</si>
  <si>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</si>
  <si>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</si>
  <si>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</si>
  <si>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</si>
  <si>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</si>
  <si>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</si>
  <si>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</si>
  <si>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</si>
  <si>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</si>
  <si>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</si>
  <si>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</si>
  <si>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</si>
  <si>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</si>
  <si>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</si>
  <si>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</si>
  <si>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</si>
  <si>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</si>
  <si>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</si>
  <si>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</si>
  <si>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</si>
  <si>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</si>
  <si>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</si>
  <si>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</si>
  <si>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</si>
  <si>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</si>
  <si>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</si>
  <si>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</si>
  <si>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</si>
  <si>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</si>
  <si>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</si>
  <si>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</si>
  <si>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</si>
  <si>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</si>
  <si>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</si>
  <si>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</si>
  <si>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</si>
  <si>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</si>
  <si>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</si>
  <si>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</si>
  <si>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</si>
  <si>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</si>
  <si>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</si>
  <si>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</si>
  <si>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</si>
  <si>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</si>
  <si>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</si>
  <si>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</si>
  <si>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</si>
  <si>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</si>
  <si>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</si>
  <si>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</si>
  <si>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</si>
  <si>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</si>
  <si>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</si>
  <si>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</si>
  <si>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</si>
  <si>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</si>
  <si>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</si>
  <si>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</si>
  <si>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</si>
  <si>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</si>
  <si>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</si>
  <si>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</si>
  <si>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</si>
  <si>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</si>
  <si>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</si>
  <si>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</si>
  <si>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</si>
  <si>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</si>
  <si>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</si>
  <si>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</si>
  <si>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</si>
  <si>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</si>
  <si>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</si>
  <si>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</si>
  <si>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</si>
  <si>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</si>
  <si>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</si>
  <si>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</si>
  <si>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</si>
  <si>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</si>
  <si>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</si>
  <si>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</si>
  <si>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</si>
  <si>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</si>
  <si>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</si>
  <si>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</si>
  <si>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</si>
  <si>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</si>
  <si>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</si>
  <si>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</si>
  <si>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</si>
  <si>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</si>
  <si>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</si>
  <si>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</si>
  <si>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</si>
  <si>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</si>
  <si>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</si>
  <si>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</si>
  <si>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</si>
  <si>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</si>
  <si>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</si>
  <si>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</si>
  <si>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</si>
  <si>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</si>
  <si>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</si>
  <si>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</si>
  <si>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</si>
  <si>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</si>
  <si>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</si>
  <si>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</si>
  <si>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</si>
  <si>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</si>
  <si>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</si>
  <si>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</si>
  <si>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</si>
  <si>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</si>
  <si>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</si>
  <si>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</si>
  <si>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</si>
  <si>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</si>
  <si>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</si>
  <si>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</si>
  <si>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</si>
  <si>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</si>
  <si>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</si>
  <si>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</si>
  <si>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</si>
  <si>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</si>
  <si>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</si>
  <si>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</si>
  <si>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</si>
  <si>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</si>
  <si>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</si>
  <si>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</si>
  <si>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</si>
  <si>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</si>
  <si>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</si>
  <si>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</si>
  <si>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</si>
  <si>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</si>
  <si>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</si>
  <si>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</si>
  <si>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</si>
  <si>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</si>
  <si>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</si>
  <si>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</si>
  <si>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</si>
  <si>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</si>
  <si>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</si>
  <si>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</si>
  <si>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</si>
  <si>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</si>
  <si>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</si>
  <si>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</si>
  <si>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</si>
  <si>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</si>
  <si>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</si>
  <si>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</si>
  <si>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</si>
  <si>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</si>
  <si>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</si>
  <si>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</si>
  <si>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</si>
  <si>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</si>
  <si>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</si>
  <si>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</si>
  <si>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</si>
  <si>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</si>
  <si>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</si>
  <si>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</si>
  <si>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</si>
  <si>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</si>
  <si>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</si>
  <si>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</si>
  <si>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</si>
  <si>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</si>
  <si>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</si>
  <si>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</si>
  <si>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</si>
  <si>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</si>
  <si>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</si>
  <si>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</si>
  <si>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</si>
  <si>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</si>
  <si>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</si>
  <si>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</si>
  <si>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</si>
  <si>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</si>
  <si>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</si>
  <si>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</si>
  <si>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</si>
  <si>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</si>
  <si>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</si>
  <si>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</si>
  <si>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</si>
  <si>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</si>
  <si>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</si>
  <si>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</si>
  <si>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</si>
  <si>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</si>
  <si>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</si>
  <si>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</si>
  <si>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</si>
  <si>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</si>
  <si>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</si>
  <si>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</si>
  <si>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</si>
  <si>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</si>
  <si>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</si>
  <si>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</si>
  <si>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</si>
  <si>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</si>
  <si>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</si>
  <si>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</si>
  <si>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</si>
  <si>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</si>
  <si>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</si>
  <si>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</si>
  <si>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</si>
  <si>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</si>
  <si>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</si>
  <si>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</si>
  <si>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</si>
  <si>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</si>
  <si>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</si>
  <si>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</si>
  <si>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</si>
  <si>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</si>
  <si>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</si>
  <si>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</si>
  <si>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</si>
  <si>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</si>
  <si>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</si>
  <si>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</si>
  <si>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</si>
  <si>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</si>
  <si>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</si>
  <si>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</si>
  <si>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</si>
  <si>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</si>
  <si>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</si>
  <si>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</si>
  <si>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</si>
  <si>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</si>
  <si>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</si>
  <si>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</si>
  <si>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</si>
  <si>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</si>
  <si>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</si>
  <si>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</si>
  <si>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</si>
  <si>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</si>
  <si>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</si>
  <si>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</si>
  <si>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</si>
  <si>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</si>
  <si>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</si>
  <si>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</si>
  <si>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</si>
  <si>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</si>
  <si>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</si>
  <si>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</si>
  <si>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</si>
  <si>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</si>
  <si>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</si>
  <si>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</si>
  <si>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</si>
  <si>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</si>
  <si>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</si>
  <si>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</si>
  <si>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</si>
  <si>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</si>
  <si>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</si>
  <si>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</si>
  <si>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</si>
  <si>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</si>
  <si>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</si>
  <si>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</si>
  <si>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</si>
  <si>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</si>
  <si>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</si>
  <si>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</si>
  <si>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</si>
  <si>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</si>
  <si>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</si>
  <si>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</si>
  <si>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</si>
  <si>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</si>
  <si>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</si>
  <si>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</si>
  <si>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</si>
  <si>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</si>
  <si>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</si>
  <si>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</si>
  <si>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</si>
  <si>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</si>
  <si>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</si>
  <si>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</si>
  <si>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</si>
  <si>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</si>
  <si>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</si>
  <si>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</si>
  <si>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</si>
  <si>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</si>
  <si>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</si>
  <si>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</si>
  <si>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</si>
  <si>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</si>
  <si>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</si>
  <si>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</si>
  <si>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</si>
  <si>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</si>
  <si>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</si>
  <si>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</si>
  <si>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</si>
  <si>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</si>
  <si>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</si>
  <si>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</si>
  <si>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</si>
  <si>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</si>
  <si>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</si>
  <si>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</si>
  <si>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</si>
  <si>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</si>
  <si>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</si>
  <si>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</si>
  <si>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</si>
  <si>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</si>
  <si>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</si>
  <si>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</si>
  <si>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</si>
  <si>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</si>
  <si>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</si>
  <si>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</si>
  <si>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</si>
  <si>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</si>
  <si>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</si>
  <si>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</si>
  <si>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</si>
  <si>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</si>
  <si>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</si>
  <si>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</si>
  <si>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</si>
  <si>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</si>
  <si>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</si>
  <si>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</si>
  <si>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</si>
  <si>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</si>
  <si>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</si>
  <si>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</si>
  <si>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</si>
  <si>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</si>
  <si>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</si>
  <si>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</si>
  <si>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</si>
  <si>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</si>
  <si>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</si>
  <si>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</si>
  <si>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</si>
  <si>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</si>
  <si>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</si>
  <si>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</si>
  <si>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</si>
  <si>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</si>
  <si>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</si>
  <si>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</si>
  <si>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</si>
  <si>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</si>
  <si>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</si>
  <si>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</si>
  <si>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</si>
  <si>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</si>
  <si>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</si>
  <si>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</si>
  <si>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</si>
  <si>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</si>
  <si>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</si>
  <si>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</si>
  <si>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</si>
  <si>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</si>
  <si>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</si>
  <si>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</si>
  <si>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</si>
  <si>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</si>
  <si>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</si>
  <si>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</si>
  <si>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</si>
  <si>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</si>
  <si>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</si>
  <si>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</si>
  <si>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</si>
  <si>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</si>
  <si>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</si>
  <si>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</si>
  <si>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</si>
  <si>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</si>
  <si>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</si>
  <si>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</si>
  <si>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</si>
  <si>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</si>
  <si>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</si>
  <si>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</si>
  <si>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</si>
  <si>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</si>
  <si>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</si>
  <si>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</si>
  <si>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</si>
  <si>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</si>
  <si>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</si>
  <si>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</si>
  <si>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</si>
  <si>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</si>
  <si>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</si>
  <si>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</si>
  <si>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</si>
  <si>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</si>
  <si>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</si>
  <si>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</si>
  <si>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</si>
  <si>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</si>
  <si>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</si>
  <si>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</si>
  <si>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</si>
  <si>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</si>
  <si>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</si>
  <si>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</si>
  <si>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</si>
  <si>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</si>
  <si>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</si>
  <si>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</si>
  <si>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</si>
  <si>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</si>
  <si>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</si>
  <si>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</si>
  <si>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</si>
  <si>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</si>
  <si>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</si>
  <si>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</si>
  <si>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</si>
  <si>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</si>
  <si>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</si>
  <si>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</si>
  <si>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</si>
  <si>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</si>
  <si>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</si>
  <si>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</si>
  <si>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</si>
  <si>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</si>
  <si>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</si>
  <si>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</si>
  <si>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</si>
  <si>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</si>
  <si>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</si>
  <si>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</si>
  <si>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</si>
  <si>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</si>
  <si>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</si>
  <si>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</si>
  <si>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</si>
  <si>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</si>
  <si>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</si>
  <si>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</si>
  <si>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</si>
  <si>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</si>
  <si>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</si>
  <si>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</si>
  <si>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</si>
  <si>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</si>
  <si>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</si>
  <si>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</si>
  <si>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</si>
  <si>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</si>
  <si>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</si>
  <si>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</si>
  <si>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</si>
  <si>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</si>
  <si>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</si>
  <si>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</si>
  <si>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</si>
  <si>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</si>
  <si>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</si>
  <si>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</si>
  <si>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</si>
  <si>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</si>
  <si>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</si>
  <si>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</si>
  <si>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</si>
  <si>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</si>
  <si>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</si>
  <si>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</si>
  <si>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</si>
  <si>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</si>
  <si>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</si>
  <si>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</si>
  <si>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</si>
  <si>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</si>
  <si>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</si>
  <si>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</si>
  <si>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</si>
  <si>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</si>
  <si>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</si>
  <si>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</si>
  <si>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</si>
  <si>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</si>
  <si>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</si>
  <si>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</si>
  <si>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</si>
  <si>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</si>
  <si>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</si>
  <si>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</si>
  <si>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</si>
  <si>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</si>
  <si>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</si>
  <si>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</si>
  <si>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</si>
  <si>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</si>
  <si>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</si>
  <si>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</si>
  <si>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</si>
  <si>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</si>
  <si>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</si>
  <si>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</si>
  <si>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</si>
  <si>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</si>
  <si>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</si>
  <si>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</si>
  <si>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</si>
  <si>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</si>
  <si>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</si>
  <si>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</si>
  <si>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</si>
  <si>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</si>
  <si>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</si>
  <si>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</si>
  <si>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</si>
  <si>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</si>
  <si>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</si>
  <si>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</si>
  <si>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</si>
  <si>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</si>
  <si>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</si>
  <si>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</si>
  <si>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</si>
  <si>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</si>
  <si>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</si>
  <si>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</si>
  <si>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</si>
  <si>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</si>
  <si>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</si>
  <si>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</si>
  <si>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</si>
  <si>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</si>
  <si>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</si>
  <si>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</si>
  <si>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</si>
  <si>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</si>
  <si>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</si>
  <si>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</si>
  <si>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</si>
  <si>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</si>
  <si>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</si>
  <si>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</si>
  <si>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</si>
  <si>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</si>
  <si>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</si>
  <si>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</si>
  <si>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</si>
  <si>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</si>
  <si>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</si>
  <si>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</si>
  <si>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</si>
  <si>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</si>
  <si>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</si>
  <si>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</si>
  <si>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</si>
  <si>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</si>
  <si>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</si>
  <si>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</si>
  <si>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</si>
  <si>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</si>
  <si>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</si>
  <si>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</si>
  <si>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</si>
  <si>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</si>
  <si>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</si>
  <si>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</si>
  <si>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</si>
  <si>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</si>
  <si>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</si>
  <si>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</si>
  <si>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</si>
  <si>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</si>
  <si>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</si>
  <si>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</si>
  <si>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</si>
  <si>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</si>
  <si>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</si>
  <si>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</si>
  <si>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</si>
  <si>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</si>
  <si>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</si>
  <si>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</si>
  <si>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</si>
  <si>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</si>
  <si>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</si>
  <si>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</si>
  <si>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</si>
  <si>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</si>
  <si>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</si>
  <si>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</si>
  <si>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</si>
  <si>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</si>
  <si>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</si>
  <si>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</si>
  <si>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</si>
  <si>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</si>
  <si>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</si>
  <si>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</si>
  <si>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</si>
  <si>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</si>
  <si>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</si>
  <si>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</si>
  <si>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</si>
  <si>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</si>
  <si>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</si>
  <si>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</si>
  <si>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</si>
  <si>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</si>
  <si>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</si>
  <si>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</si>
  <si>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</si>
  <si>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</si>
  <si>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</si>
  <si>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</si>
  <si>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</si>
  <si>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</si>
  <si>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</si>
  <si>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</si>
  <si>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</si>
  <si>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</si>
  <si>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</si>
  <si>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</si>
  <si>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</si>
  <si>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</si>
  <si>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</si>
  <si>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</si>
  <si>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</si>
  <si>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</si>
  <si>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</si>
  <si>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</si>
  <si>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</si>
  <si>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</si>
  <si>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</si>
  <si>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</si>
  <si>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</si>
  <si>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</si>
  <si>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</si>
  <si>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</si>
  <si>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</si>
  <si>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</si>
  <si>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</si>
  <si>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</si>
  <si>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</si>
  <si>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</si>
  <si>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</si>
  <si>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</si>
  <si>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</si>
  <si>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</si>
  <si>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</si>
  <si>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</si>
  <si>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</si>
  <si>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</si>
  <si>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</si>
  <si>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</si>
  <si>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</si>
  <si>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</si>
  <si>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</si>
  <si>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</si>
  <si>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</si>
  <si>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</si>
  <si>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</si>
  <si>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</si>
  <si>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</si>
  <si>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</si>
  <si>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</si>
  <si>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</si>
  <si>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</si>
  <si>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</si>
  <si>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</si>
  <si>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</si>
  <si>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</si>
  <si>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</si>
  <si>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</si>
  <si>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</si>
  <si>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</si>
  <si>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</si>
  <si>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</si>
  <si>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</si>
  <si>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</si>
  <si>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</si>
  <si>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</si>
  <si>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</si>
  <si>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</si>
  <si>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</si>
  <si>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</si>
  <si>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</si>
  <si>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</si>
  <si>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</si>
  <si>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</si>
  <si>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</si>
  <si>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</si>
  <si>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</si>
  <si>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</si>
  <si>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</si>
  <si>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</si>
  <si>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</si>
  <si>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</si>
  <si>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</si>
  <si>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</si>
  <si>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</si>
  <si>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</si>
  <si>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</si>
  <si>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</si>
  <si>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</si>
  <si>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</si>
  <si>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</si>
  <si>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</si>
  <si>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</si>
  <si>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</si>
  <si>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</si>
  <si>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</si>
  <si>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</si>
  <si>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</si>
  <si>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</si>
  <si>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</si>
  <si>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</si>
  <si>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</si>
  <si>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</si>
  <si>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</si>
  <si>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</si>
  <si>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</si>
  <si>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</si>
  <si>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</si>
  <si>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</si>
  <si>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</si>
  <si>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</si>
  <si>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</si>
  <si>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</si>
  <si>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</si>
  <si>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</si>
  <si>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</si>
  <si>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</si>
  <si>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</si>
  <si>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</si>
  <si>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</si>
  <si>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</si>
  <si>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</si>
  <si>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</si>
  <si>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</si>
  <si>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</si>
  <si>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</si>
  <si>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</si>
  <si>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</si>
  <si>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</si>
  <si>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</si>
  <si>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</si>
  <si>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</si>
  <si>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</si>
  <si>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</si>
  <si>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</si>
  <si>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</si>
  <si>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</si>
  <si>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</si>
  <si>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</si>
  <si>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</si>
  <si>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</si>
  <si>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</si>
  <si>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</si>
  <si>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</si>
  <si>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</si>
  <si>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</si>
  <si>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</si>
  <si>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</si>
  <si>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</si>
  <si>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</si>
  <si>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</si>
  <si>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</si>
  <si>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</si>
  <si>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</si>
  <si>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</si>
  <si>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</si>
  <si>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</si>
  <si>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</si>
  <si>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</si>
  <si>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</si>
  <si>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</si>
  <si>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</si>
  <si>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</si>
  <si>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</si>
  <si>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</si>
  <si>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</si>
  <si>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</si>
  <si>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</si>
  <si>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</si>
  <si>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</si>
  <si>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</si>
  <si>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</si>
  <si>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</si>
  <si>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</si>
  <si>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</si>
  <si>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</si>
  <si>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</si>
  <si>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</si>
  <si>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</si>
  <si>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</si>
  <si>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</si>
  <si>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</si>
  <si>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</si>
  <si>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</si>
  <si>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</si>
  <si>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</si>
  <si>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</si>
  <si>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</si>
  <si>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</si>
  <si>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</si>
  <si>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</si>
  <si>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</si>
  <si>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</si>
  <si>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</si>
  <si>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</si>
  <si>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</si>
  <si>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</si>
  <si>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</si>
  <si>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</si>
  <si>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</si>
  <si>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</si>
  <si>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</si>
  <si>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</si>
  <si>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</si>
  <si>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</si>
  <si>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</si>
  <si>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</si>
  <si>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</si>
  <si>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</si>
  <si>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</si>
  <si>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</si>
  <si>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</si>
  <si>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</si>
  <si>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</si>
  <si>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</si>
  <si>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</si>
  <si>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</si>
  <si>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</si>
  <si>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</si>
  <si>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</si>
  <si>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</si>
  <si>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</si>
  <si>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</si>
  <si>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</si>
  <si>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</si>
  <si>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</si>
  <si>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</si>
  <si>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</si>
  <si>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</si>
  <si>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</si>
  <si>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</si>
  <si>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</si>
  <si>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</si>
  <si>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</si>
  <si>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</si>
  <si>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</si>
  <si>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</si>
  <si>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</si>
  <si>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</si>
  <si>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</si>
  <si>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</si>
  <si>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</si>
  <si>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</si>
  <si>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</si>
  <si>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</si>
  <si>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</si>
  <si>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</si>
  <si>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</si>
  <si>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</si>
  <si>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</si>
  <si>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</si>
  <si>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</si>
  <si>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</si>
  <si>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</si>
  <si>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</si>
  <si>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</si>
  <si>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</si>
  <si>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</si>
  <si>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</si>
  <si>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</si>
  <si>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</si>
  <si>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</si>
  <si>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</si>
  <si>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</si>
  <si>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</si>
  <si>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</si>
  <si>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</si>
  <si>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</si>
  <si>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</si>
  <si>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</si>
  <si>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</si>
  <si>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</si>
  <si>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</si>
  <si>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</si>
  <si>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</si>
  <si>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</si>
  <si>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</si>
  <si>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</si>
  <si>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</si>
  <si>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</si>
  <si>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</si>
  <si>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</si>
  <si>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</si>
  <si>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</si>
  <si>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</si>
  <si>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</si>
  <si>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</si>
  <si>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</si>
  <si>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</si>
  <si>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</si>
  <si>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</si>
  <si>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</si>
  <si>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</si>
  <si>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</si>
  <si>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</si>
  <si>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</si>
  <si>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</si>
  <si>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</si>
  <si>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</si>
  <si>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</si>
  <si>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</si>
  <si>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</si>
  <si>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</si>
  <si>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</si>
  <si>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</si>
  <si>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</si>
  <si>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</si>
  <si>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</si>
  <si>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</si>
  <si>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</si>
  <si>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</si>
  <si>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</si>
  <si>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</si>
  <si>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</si>
  <si>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</si>
  <si>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</si>
  <si>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</si>
  <si>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</si>
  <si>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</si>
  <si>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</si>
  <si>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</si>
  <si>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</si>
  <si>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</si>
  <si>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</si>
  <si>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</si>
  <si>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</si>
  <si>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</si>
  <si>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</si>
  <si>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</si>
  <si>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</si>
  <si>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</si>
  <si>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</si>
  <si>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</si>
  <si>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</si>
  <si>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</si>
  <si>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</si>
  <si>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</si>
  <si>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</si>
  <si>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</si>
  <si>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</si>
  <si>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</si>
  <si>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</si>
  <si>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</si>
  <si>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</si>
  <si>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</si>
  <si>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</si>
  <si>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</si>
  <si>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</si>
  <si>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</si>
  <si>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</si>
  <si>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</si>
  <si>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</si>
  <si>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</si>
  <si>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</si>
  <si>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</si>
  <si>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</si>
  <si>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</si>
  <si>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</si>
  <si>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</si>
  <si>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</si>
  <si>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</si>
  <si>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</si>
  <si>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</si>
  <si>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</si>
  <si>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</si>
  <si>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</si>
  <si>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</si>
  <si>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</si>
  <si>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</si>
  <si>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</si>
  <si>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</si>
  <si>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</si>
  <si>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</si>
  <si>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</si>
  <si>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</si>
  <si>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</si>
  <si>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</si>
  <si>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</si>
  <si>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</si>
  <si>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</si>
  <si>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</si>
  <si>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</si>
  <si>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</si>
  <si>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</si>
  <si>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</si>
  <si>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</si>
  <si>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</si>
  <si>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</si>
  <si>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</si>
  <si>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</si>
  <si>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</si>
  <si>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</si>
  <si>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</si>
  <si>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</si>
  <si>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</si>
  <si>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</si>
  <si>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</si>
  <si>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</si>
  <si>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</si>
  <si>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</si>
  <si>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</si>
  <si>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</si>
  <si>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</si>
  <si>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</si>
  <si>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</si>
  <si>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</si>
  <si>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</si>
  <si>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</si>
  <si>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</si>
  <si>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</si>
  <si>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</si>
  <si>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</si>
  <si>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</si>
  <si>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</si>
  <si>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</si>
  <si>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</si>
  <si>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</si>
  <si>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</si>
  <si>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</si>
  <si>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</si>
  <si>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</si>
  <si>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</si>
  <si>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</si>
  <si>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</si>
  <si>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</si>
  <si>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</si>
  <si>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</si>
  <si>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</si>
  <si>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</si>
  <si>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</si>
  <si>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</si>
  <si>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</si>
  <si>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</si>
  <si>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</si>
  <si>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</si>
  <si>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</si>
  <si>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</si>
  <si>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</si>
  <si>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</si>
  <si>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</si>
  <si>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</si>
  <si>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</si>
  <si>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</si>
  <si>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</si>
  <si>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</si>
  <si>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</si>
  <si>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</si>
  <si>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</si>
  <si>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</si>
  <si>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</si>
  <si>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</si>
  <si>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</si>
  <si>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</si>
  <si>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</si>
  <si>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</si>
  <si>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</si>
  <si>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</si>
  <si>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</si>
  <si>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</si>
  <si>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</si>
  <si>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</si>
  <si>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</si>
  <si>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</si>
  <si>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</si>
  <si>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</si>
  <si>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</si>
  <si>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</si>
  <si>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</si>
  <si>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</si>
  <si>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</si>
  <si>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</si>
  <si>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</si>
  <si>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</si>
  <si>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</si>
  <si>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</si>
  <si>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</si>
  <si>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</si>
  <si>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</si>
  <si>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</si>
  <si>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</si>
  <si>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</si>
  <si>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</si>
  <si>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</si>
  <si>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</si>
  <si>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</si>
  <si>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</si>
  <si>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</si>
  <si>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</si>
  <si>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</si>
  <si>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</si>
  <si>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</si>
  <si>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</si>
  <si>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</si>
  <si>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</si>
  <si>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</si>
  <si>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</si>
  <si>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</si>
  <si>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</si>
  <si>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</si>
  <si>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</si>
  <si>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</si>
  <si>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</si>
  <si>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</si>
  <si>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</si>
  <si>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</si>
  <si>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</si>
  <si>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</si>
  <si>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</si>
  <si>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</si>
  <si>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</si>
  <si>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</si>
  <si>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</si>
  <si>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</si>
  <si>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</si>
  <si>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</si>
  <si>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</si>
  <si>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</si>
  <si>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</si>
  <si>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</si>
  <si>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</si>
  <si>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</si>
  <si>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</si>
  <si>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</si>
  <si>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</si>
  <si>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</si>
  <si>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</si>
  <si>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</si>
  <si>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</si>
  <si>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</si>
  <si>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</si>
  <si>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</si>
  <si>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</si>
  <si>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</si>
  <si>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</si>
  <si>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</si>
  <si>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</si>
  <si>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</si>
  <si>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</si>
  <si>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</si>
  <si>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</si>
  <si>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</si>
  <si>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</si>
  <si>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</si>
  <si>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</si>
  <si>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</si>
  <si>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</si>
  <si>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</si>
  <si>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</si>
  <si>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</si>
  <si>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</si>
  <si>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</si>
  <si>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</si>
  <si>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</si>
  <si>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</si>
  <si>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</si>
  <si>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</si>
  <si>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</si>
  <si>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</si>
  <si>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</si>
  <si>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</si>
  <si>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</si>
  <si>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</si>
  <si>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</si>
  <si>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</si>
  <si>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</si>
  <si>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</si>
  <si>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</si>
  <si>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</si>
  <si>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</si>
  <si>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</si>
  <si>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</si>
  <si>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</si>
  <si>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</si>
  <si>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</si>
  <si>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</si>
  <si>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</si>
  <si>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</si>
  <si>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</si>
  <si>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</si>
  <si>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</si>
  <si>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</si>
  <si>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</si>
  <si>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</si>
  <si>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</si>
  <si>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</si>
  <si>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</si>
  <si>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</si>
  <si>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</si>
  <si>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</si>
  <si>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</si>
  <si>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</si>
  <si>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</si>
  <si>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</si>
  <si>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</si>
  <si>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</si>
  <si>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</si>
  <si>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</si>
  <si>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</si>
  <si>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</si>
  <si>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</si>
  <si>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</si>
  <si>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</si>
  <si>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</si>
  <si>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</si>
  <si>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</si>
  <si>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</si>
  <si>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</si>
  <si>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</si>
  <si>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</si>
  <si>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</si>
  <si>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</si>
  <si>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</si>
  <si>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</si>
  <si>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</si>
  <si>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</si>
  <si>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</si>
  <si>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</si>
  <si>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</si>
  <si>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</si>
  <si>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</si>
  <si>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</si>
  <si>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</si>
  <si>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</si>
  <si>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</si>
  <si>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</si>
  <si>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</si>
  <si>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</si>
  <si>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</si>
  <si>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</si>
  <si>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</si>
  <si>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</si>
  <si>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</si>
  <si>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</si>
  <si>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</si>
  <si>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</si>
  <si>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</si>
  <si>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</si>
  <si>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</si>
  <si>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</si>
  <si>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</si>
  <si>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</si>
  <si>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</si>
  <si>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</si>
  <si>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</si>
  <si>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</si>
  <si>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</si>
  <si>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</si>
  <si>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</si>
  <si>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</si>
  <si>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</si>
  <si>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</si>
  <si>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</si>
  <si>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</si>
  <si>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</si>
  <si>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</si>
  <si>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</si>
  <si>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</si>
  <si>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</si>
  <si>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</si>
  <si>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</si>
  <si>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</si>
  <si>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</si>
  <si>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</si>
  <si>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</si>
  <si>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</si>
  <si>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</si>
  <si>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</si>
  <si>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</si>
  <si>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</si>
  <si>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</si>
  <si>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</si>
  <si>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</si>
  <si>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</si>
  <si>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</si>
  <si>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</si>
  <si>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</si>
  <si>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</si>
  <si>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</si>
  <si>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</si>
  <si>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</si>
  <si>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</si>
  <si>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</si>
  <si>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</si>
  <si>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</si>
  <si>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</si>
  <si>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</si>
  <si>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</si>
  <si>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</si>
  <si>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</si>
  <si>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</si>
  <si>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</si>
  <si>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</si>
  <si>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</si>
  <si>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</si>
  <si>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</si>
  <si>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</si>
  <si>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</si>
  <si>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</si>
  <si>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</si>
  <si>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</si>
  <si>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</si>
  <si>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</si>
  <si>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</si>
  <si>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</si>
  <si>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</si>
  <si>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</si>
  <si>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</si>
  <si>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</si>
  <si>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</si>
  <si>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</si>
  <si>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</si>
  <si>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</si>
  <si>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</si>
  <si>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</si>
  <si>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</si>
  <si>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</si>
  <si>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</si>
  <si>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</si>
  <si>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</si>
  <si>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</si>
  <si>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</si>
  <si>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</si>
  <si>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</si>
  <si>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</si>
  <si>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</si>
  <si>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</si>
  <si>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</si>
  <si>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</si>
  <si>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</si>
  <si>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</si>
  <si>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</si>
  <si>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</si>
  <si>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</si>
  <si>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</si>
  <si>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</si>
  <si>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</si>
  <si>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</si>
  <si>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</si>
  <si>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</si>
  <si>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</si>
  <si>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</si>
  <si>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</si>
  <si>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</si>
  <si>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</si>
  <si>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</si>
  <si>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</si>
  <si>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</si>
  <si>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</si>
  <si>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</si>
  <si>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</si>
  <si>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</si>
  <si>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</si>
  <si>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</si>
  <si>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</si>
  <si>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</si>
  <si>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</si>
  <si>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</si>
  <si>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</si>
  <si>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</si>
  <si>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</si>
  <si>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</si>
  <si>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</si>
  <si>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</si>
  <si>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</si>
  <si>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</si>
  <si>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</si>
  <si>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</si>
  <si>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</si>
  <si>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</si>
  <si>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</si>
  <si>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</si>
  <si>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</si>
  <si>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</si>
  <si>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</si>
  <si>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</si>
  <si>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</si>
  <si>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</si>
  <si>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</si>
  <si>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</si>
  <si>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</si>
  <si>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</si>
  <si>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</si>
  <si>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</si>
  <si>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</si>
  <si>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</si>
  <si>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</si>
  <si>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</si>
  <si>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</si>
  <si>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</si>
  <si>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</si>
  <si>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</si>
  <si>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</si>
  <si>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</si>
  <si>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</si>
  <si>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</si>
  <si>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</si>
  <si>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</si>
  <si>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</si>
  <si>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</si>
  <si>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</si>
  <si>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</si>
  <si>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</si>
  <si>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</si>
  <si>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</si>
  <si>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</si>
  <si>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</si>
  <si>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</si>
  <si>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</si>
  <si>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</si>
  <si>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</si>
  <si>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</si>
  <si>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</si>
  <si>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</si>
  <si>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</si>
  <si>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</si>
  <si>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</si>
  <si>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</si>
  <si>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</si>
  <si>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</si>
  <si>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</si>
  <si>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</si>
  <si>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</si>
  <si>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</si>
  <si>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</si>
  <si>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</si>
  <si>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</si>
  <si>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</si>
  <si>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</si>
  <si>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</si>
  <si>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</si>
  <si>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</si>
  <si>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</si>
  <si>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</si>
  <si>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</si>
  <si>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</si>
  <si>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</si>
  <si>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</si>
  <si>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</si>
  <si>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</si>
  <si>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</si>
  <si>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</si>
  <si>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</si>
  <si>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</si>
  <si>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</si>
  <si>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</si>
  <si>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</si>
  <si>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</si>
  <si>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</si>
  <si>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</si>
  <si>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</si>
  <si>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</si>
  <si>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</si>
  <si>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</si>
  <si>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</si>
  <si>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</si>
  <si>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</si>
  <si>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</si>
  <si>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</si>
  <si>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</si>
  <si>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</si>
  <si>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</si>
  <si>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</si>
  <si>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</si>
  <si>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</si>
  <si>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</si>
  <si>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</si>
  <si>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</si>
  <si>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</si>
  <si>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</si>
  <si>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</si>
  <si>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</si>
  <si>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</si>
  <si>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</si>
  <si>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</si>
  <si>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</si>
  <si>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</si>
  <si>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</si>
  <si>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</si>
  <si>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</si>
  <si>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</si>
  <si>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</si>
  <si>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</si>
  <si>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</si>
  <si>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</si>
  <si>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</si>
  <si>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</si>
  <si>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</si>
  <si>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</si>
  <si>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</si>
  <si>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</si>
  <si>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</si>
  <si>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</si>
  <si>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</si>
  <si>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</si>
  <si>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</si>
  <si>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</si>
  <si>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</si>
  <si>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</si>
  <si>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</si>
  <si>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</si>
  <si>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</si>
  <si>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</si>
  <si>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</si>
  <si>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</si>
  <si>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</si>
  <si>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</si>
  <si>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</si>
  <si>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</si>
  <si>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</si>
  <si>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</si>
  <si>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</si>
  <si>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</si>
  <si>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</si>
  <si>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</si>
  <si>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</si>
  <si>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</si>
  <si>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</si>
  <si>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</si>
  <si>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</si>
  <si>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</si>
  <si>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</si>
  <si>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</si>
  <si>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</si>
  <si>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</si>
  <si>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</si>
  <si>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</si>
  <si>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</si>
  <si>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</si>
  <si>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</si>
  <si>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</si>
  <si>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</si>
  <si>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</si>
  <si>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</si>
  <si>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</si>
  <si>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</si>
  <si>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</si>
  <si>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</si>
  <si>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</si>
  <si>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</si>
  <si>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</si>
  <si>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</si>
  <si>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</si>
  <si>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</si>
  <si>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</si>
  <si>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</si>
  <si>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</si>
  <si>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</si>
  <si>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</si>
  <si>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</si>
  <si>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</si>
  <si>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</si>
  <si>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</si>
  <si>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</si>
  <si>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</si>
  <si>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</si>
  <si>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</si>
  <si>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</si>
  <si>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</si>
  <si>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</si>
  <si>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</si>
  <si>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</si>
  <si>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</si>
  <si>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</si>
  <si>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</si>
  <si>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</si>
  <si>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</si>
  <si>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</si>
  <si>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</si>
  <si>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</si>
  <si>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</si>
  <si>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</si>
  <si>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</si>
  <si>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</si>
  <si>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</si>
  <si>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</si>
  <si>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</si>
  <si>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</si>
  <si>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</si>
  <si>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</si>
  <si>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</si>
  <si>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</si>
  <si>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</si>
  <si>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</si>
  <si>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</si>
  <si>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</si>
  <si>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</si>
  <si>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</si>
  <si>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</si>
  <si>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</si>
  <si>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</si>
  <si>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</si>
  <si>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</si>
  <si>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</si>
  <si>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</si>
  <si>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</si>
  <si>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</si>
  <si>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</si>
  <si>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</si>
  <si>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</si>
  <si>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</si>
  <si>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</si>
  <si>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</si>
  <si>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</si>
  <si>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</si>
  <si>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</si>
  <si>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</si>
  <si>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</si>
  <si>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</si>
  <si>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</si>
  <si>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</si>
  <si>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</si>
  <si>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</si>
  <si>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</si>
  <si>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</si>
  <si>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</si>
  <si>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</si>
  <si>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</si>
  <si>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</si>
  <si>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</si>
  <si>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</si>
  <si>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</si>
  <si>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</si>
  <si>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</si>
  <si>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</si>
  <si>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</si>
  <si>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</si>
  <si>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</si>
  <si>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</si>
  <si>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</si>
  <si>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</si>
  <si>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</si>
  <si>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</si>
  <si>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</si>
  <si>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</si>
  <si>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</si>
  <si>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</si>
  <si>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</si>
  <si>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</si>
  <si>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</si>
  <si>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</si>
  <si>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</si>
  <si>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</si>
  <si>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</si>
  <si>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</si>
  <si>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</si>
  <si>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</si>
  <si>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</si>
  <si>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</si>
  <si>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</si>
  <si>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</si>
  <si>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</si>
  <si>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</si>
  <si>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</si>
  <si>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</si>
  <si>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</si>
  <si>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</si>
  <si>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</si>
  <si>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</si>
  <si>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</si>
  <si>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</si>
  <si>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</si>
  <si>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</si>
  <si>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</si>
  <si>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</si>
  <si>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</si>
  <si>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</si>
  <si>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</si>
  <si>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</si>
  <si>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</si>
  <si>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</si>
  <si>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</si>
  <si>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</si>
  <si>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</si>
  <si>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</si>
  <si>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</si>
  <si>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</si>
  <si>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</si>
  <si>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</si>
  <si>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</si>
  <si>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</si>
  <si>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</si>
  <si>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</si>
  <si>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</si>
  <si>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</si>
  <si>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</si>
  <si>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</si>
  <si>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</si>
  <si>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</si>
  <si>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</si>
  <si>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</si>
  <si>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</si>
  <si>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</si>
  <si>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</si>
  <si>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</si>
  <si>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</si>
  <si>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</si>
  <si>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</si>
  <si>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</si>
  <si>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</si>
  <si>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</si>
  <si>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</si>
  <si>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</si>
  <si>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</si>
  <si>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</si>
  <si>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</si>
  <si>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</si>
  <si>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</si>
  <si>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</si>
  <si>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</si>
  <si>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</si>
  <si>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</si>
  <si>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</si>
  <si>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</si>
  <si>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</si>
  <si>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</si>
  <si>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</si>
  <si>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</si>
  <si>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</si>
  <si>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</si>
  <si>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</si>
  <si>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</si>
  <si>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</si>
  <si>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</si>
  <si>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</si>
  <si>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</si>
  <si>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</si>
  <si>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</si>
  <si>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</si>
  <si>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</si>
  <si>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</si>
  <si>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</si>
  <si>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</si>
  <si>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</si>
  <si>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</si>
  <si>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</si>
  <si>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</si>
  <si>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</si>
  <si>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</si>
  <si>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</si>
  <si>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</si>
  <si>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</si>
  <si>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</si>
  <si>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</si>
  <si>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</si>
  <si>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</si>
  <si>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</si>
  <si>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</si>
  <si>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</si>
  <si>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</si>
  <si>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</si>
  <si>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</si>
  <si>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</si>
  <si>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</si>
  <si>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</si>
  <si>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</si>
  <si>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</si>
  <si>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</si>
  <si>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</si>
  <si>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</si>
  <si>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</si>
  <si>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</si>
  <si>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</si>
  <si>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</si>
  <si>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</si>
  <si>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</si>
  <si>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</si>
  <si>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</si>
  <si>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</si>
  <si>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</si>
  <si>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</si>
  <si>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</si>
  <si>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</si>
  <si>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</si>
  <si>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</si>
  <si>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</si>
  <si>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</si>
  <si>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</si>
  <si>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</si>
  <si>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</si>
  <si>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</si>
  <si>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</si>
  <si>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</si>
  <si>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</si>
  <si>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</si>
  <si>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</si>
  <si>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</si>
  <si>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</si>
  <si>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</si>
  <si>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</si>
  <si>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</si>
  <si>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</si>
  <si>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</si>
  <si>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</si>
  <si>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</si>
  <si>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</si>
  <si>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</si>
  <si>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</si>
  <si>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</si>
  <si>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</si>
  <si>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</si>
  <si>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</si>
  <si>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</si>
  <si>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</si>
  <si>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</si>
  <si>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</si>
  <si>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</si>
  <si>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</si>
  <si>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</si>
  <si>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</si>
  <si>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</si>
  <si>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</si>
  <si>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</si>
  <si>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</si>
  <si>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</si>
  <si>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</si>
  <si>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</si>
  <si>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</si>
  <si>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</si>
  <si>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</si>
  <si>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</si>
  <si>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</si>
  <si>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</si>
  <si>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</si>
  <si>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</si>
  <si>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</si>
  <si>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</si>
  <si>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</si>
  <si>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</si>
  <si>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</si>
  <si>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</si>
  <si>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</si>
  <si>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</si>
  <si>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</si>
  <si>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</si>
  <si>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</si>
  <si>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</si>
  <si>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</si>
  <si>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</si>
  <si>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</si>
  <si>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</si>
  <si>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</si>
  <si>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</si>
  <si>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</si>
  <si>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</si>
  <si>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</si>
  <si>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</si>
  <si>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</si>
  <si>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</si>
  <si>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</si>
  <si>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</si>
  <si>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</si>
  <si>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</si>
  <si>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</si>
  <si>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</si>
  <si>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</si>
  <si>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</si>
  <si>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</si>
  <si>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</si>
  <si>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</si>
  <si>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</si>
  <si>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</si>
  <si>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</si>
  <si>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</si>
  <si>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</si>
  <si>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</si>
  <si>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</si>
  <si>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</si>
  <si>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</si>
  <si>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</si>
  <si>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</si>
  <si>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</si>
  <si>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</si>
  <si>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</si>
  <si>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</si>
  <si>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</si>
  <si>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</si>
  <si>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</si>
  <si>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</si>
  <si>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</si>
  <si>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</si>
  <si>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</si>
  <si>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</si>
  <si>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</si>
  <si>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</si>
  <si>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</si>
  <si>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</si>
  <si>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</si>
  <si>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</si>
  <si>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</si>
  <si>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</si>
  <si>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</si>
  <si>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</si>
  <si>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</si>
  <si>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</si>
  <si>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</si>
  <si>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</si>
  <si>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</si>
  <si>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</si>
  <si>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</si>
  <si>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</si>
  <si>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</si>
  <si>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</si>
  <si>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</si>
  <si>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</si>
  <si>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</si>
  <si>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</si>
  <si>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</si>
  <si>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</si>
  <si>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</si>
  <si>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</si>
  <si>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</si>
  <si>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</si>
  <si>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</si>
  <si>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</si>
  <si>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</si>
  <si>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</si>
  <si>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</si>
  <si>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</si>
  <si>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</si>
  <si>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</si>
  <si>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</si>
  <si>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</si>
  <si>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</si>
  <si>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</si>
  <si>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</si>
  <si>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</si>
  <si>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</si>
  <si>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</si>
  <si>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</si>
  <si>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</si>
  <si>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</si>
  <si>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</si>
  <si>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</si>
  <si>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</si>
  <si>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</si>
  <si>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</si>
  <si>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</si>
  <si>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</si>
  <si>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</si>
  <si>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</si>
  <si>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</si>
  <si>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</si>
  <si>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</si>
  <si>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</si>
  <si>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</si>
  <si>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</si>
  <si>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</si>
  <si>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</si>
  <si>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</si>
  <si>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</si>
  <si>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</si>
  <si>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</si>
  <si>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</si>
  <si>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</si>
  <si>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</si>
  <si>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</si>
  <si>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</si>
  <si>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</si>
  <si>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</si>
  <si>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</si>
  <si>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</si>
  <si>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</si>
  <si>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</si>
  <si>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</si>
  <si>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</si>
  <si>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</si>
  <si>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</si>
  <si>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</si>
  <si>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</si>
  <si>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</si>
  <si>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</si>
  <si>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</si>
  <si>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</si>
  <si>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</si>
  <si>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</si>
  <si>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</si>
  <si>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</si>
  <si>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</si>
  <si>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</si>
  <si>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</si>
  <si>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</si>
  <si>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</si>
  <si>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</si>
  <si>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</si>
  <si>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</si>
  <si>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</si>
  <si>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</si>
  <si>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</si>
  <si>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</si>
  <si>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</si>
  <si>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</si>
  <si>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</si>
  <si>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</si>
  <si>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</si>
  <si>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</si>
  <si>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</si>
  <si>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</si>
  <si>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</si>
  <si>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</si>
  <si>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</si>
  <si>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</si>
  <si>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</si>
  <si>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</si>
  <si>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</si>
  <si>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</si>
  <si>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</si>
  <si>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</si>
  <si>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</si>
  <si>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</si>
  <si>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</si>
  <si>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</si>
  <si>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</si>
  <si>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</si>
  <si>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</si>
  <si>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</si>
  <si>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</si>
  <si>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</si>
  <si>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</si>
  <si>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</si>
  <si>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</si>
  <si>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</si>
  <si>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</si>
  <si>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</si>
  <si>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</si>
  <si>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</si>
  <si>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</si>
  <si>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</si>
  <si>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</si>
  <si>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</si>
  <si>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</si>
  <si>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</si>
  <si>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</si>
  <si>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</si>
  <si>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</si>
  <si>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</si>
  <si>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</si>
  <si>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</si>
  <si>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</si>
  <si>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</si>
  <si>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</si>
  <si>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</si>
  <si>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</si>
  <si>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</si>
  <si>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</si>
  <si>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</si>
  <si>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</si>
  <si>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</si>
  <si>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</si>
  <si>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</si>
  <si>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</si>
  <si>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</si>
  <si>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</si>
  <si>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</si>
  <si>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</si>
  <si>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</si>
  <si>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</si>
  <si>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</si>
  <si>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</si>
  <si>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</si>
  <si>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</si>
  <si>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</si>
  <si>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</si>
  <si>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</si>
  <si>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</si>
  <si>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</si>
  <si>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</si>
  <si>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</si>
  <si>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</si>
  <si>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</si>
  <si>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</si>
  <si>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</si>
  <si>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</si>
  <si>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</si>
  <si>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</si>
  <si>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</si>
  <si>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</si>
  <si>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</si>
  <si>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</si>
  <si>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</si>
  <si>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</si>
  <si>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</si>
  <si>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</si>
  <si>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</si>
  <si>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</si>
  <si>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</si>
  <si>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</si>
  <si>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</si>
  <si>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</si>
  <si>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</si>
  <si>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</si>
  <si>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</si>
  <si>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</si>
  <si>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</si>
  <si>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</si>
  <si>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</si>
  <si>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</si>
  <si>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</si>
  <si>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</si>
  <si>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</si>
  <si>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</si>
  <si>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</si>
  <si>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</si>
  <si>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</si>
  <si>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</si>
  <si>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</si>
  <si>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</si>
  <si>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</si>
  <si>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</si>
  <si>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</si>
  <si>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</si>
  <si>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</si>
  <si>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</si>
  <si>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</si>
  <si>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</si>
  <si>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</si>
  <si>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</si>
  <si>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</si>
  <si>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</si>
  <si>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</si>
  <si>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</si>
  <si>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</si>
  <si>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</si>
  <si>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</si>
  <si>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</si>
  <si>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</si>
  <si>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</si>
  <si>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</si>
  <si>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</si>
  <si>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</si>
  <si>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</si>
  <si>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</si>
  <si>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</si>
  <si>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</si>
  <si>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</si>
  <si>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</si>
  <si>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</si>
  <si>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</si>
  <si>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</si>
  <si>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</si>
  <si>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</si>
  <si>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</si>
  <si>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</si>
  <si>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</si>
  <si>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</si>
  <si>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</si>
  <si>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</si>
  <si>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</si>
  <si>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</si>
  <si>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</si>
  <si>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</si>
  <si>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</si>
  <si>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</si>
  <si>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</si>
  <si>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</si>
  <si>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</si>
  <si>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</si>
  <si>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</si>
  <si>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</si>
  <si>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</si>
  <si>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</si>
  <si>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</si>
  <si>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</si>
  <si>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</si>
  <si>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</si>
  <si>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</si>
  <si>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</si>
  <si>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</si>
  <si>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</si>
  <si>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</si>
  <si>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</si>
  <si>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</si>
  <si>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</si>
  <si>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</si>
  <si>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</si>
  <si>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</si>
  <si>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</si>
  <si>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</si>
  <si>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</si>
  <si>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</si>
  <si>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</si>
  <si>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</si>
  <si>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</si>
  <si>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</si>
  <si>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</si>
  <si>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</si>
  <si>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</si>
  <si>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</si>
  <si>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</si>
  <si>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</si>
  <si>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</si>
  <si>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</si>
  <si>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</si>
  <si>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</si>
  <si>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</si>
  <si>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</si>
  <si>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</si>
  <si>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</si>
  <si>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</si>
  <si>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</si>
  <si>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</si>
  <si>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</si>
  <si>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</si>
  <si>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</si>
  <si>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</si>
  <si>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</si>
  <si>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</si>
  <si>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</si>
  <si>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</si>
  <si>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</si>
  <si>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</si>
  <si>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</si>
  <si>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</si>
  <si>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</si>
  <si>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</si>
  <si>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</si>
  <si>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</si>
  <si>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</si>
  <si>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</si>
  <si>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</si>
  <si>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</si>
  <si>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</si>
  <si>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</si>
  <si>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</si>
  <si>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</si>
  <si>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</si>
  <si>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</si>
  <si>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</si>
  <si>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</si>
  <si>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</si>
  <si>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</si>
  <si>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</si>
  <si>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</si>
  <si>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</si>
  <si>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</si>
  <si>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</si>
  <si>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</si>
  <si>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</si>
  <si>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</si>
  <si>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</si>
  <si>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</si>
  <si>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</si>
  <si>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</si>
  <si>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</si>
  <si>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</si>
  <si>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</si>
  <si>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</si>
  <si>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</si>
  <si>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</si>
  <si>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</si>
  <si>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</si>
  <si>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</si>
  <si>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</si>
  <si>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</si>
  <si>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</si>
  <si>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</si>
  <si>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</si>
  <si>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</si>
  <si>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</si>
  <si>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</si>
  <si>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</si>
  <si>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</si>
  <si>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</si>
  <si>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</si>
  <si>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</si>
  <si>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</si>
  <si>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</si>
  <si>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</si>
  <si>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</si>
  <si>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</si>
  <si>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</si>
  <si>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</si>
  <si>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</si>
  <si>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</si>
  <si>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</si>
  <si>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</si>
  <si>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</si>
  <si>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</si>
  <si>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</si>
  <si>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</si>
  <si>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</si>
  <si>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</si>
  <si>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</si>
  <si>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</si>
  <si>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</si>
  <si>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</si>
  <si>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</si>
  <si>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</si>
  <si>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</si>
  <si>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</si>
  <si>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</si>
  <si>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</si>
  <si>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</si>
  <si>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</si>
  <si>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</si>
  <si>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</si>
  <si>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</si>
  <si>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</si>
  <si>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</si>
  <si>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</si>
  <si>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</si>
  <si>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</si>
  <si>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</si>
  <si>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</si>
  <si>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</si>
  <si>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</si>
  <si>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</si>
  <si>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</si>
  <si>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</si>
  <si>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</si>
  <si>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</si>
  <si>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</si>
  <si>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</si>
  <si>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</si>
  <si>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</si>
  <si>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</si>
  <si>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</si>
  <si>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</si>
  <si>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</si>
  <si>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</si>
  <si>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</si>
  <si>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</si>
  <si>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</si>
  <si>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</si>
  <si>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</si>
  <si>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</si>
  <si>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</si>
  <si>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</si>
  <si>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</si>
  <si>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</si>
  <si>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</si>
  <si>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</si>
  <si>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</si>
  <si>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</si>
  <si>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</si>
  <si>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</si>
  <si>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</si>
  <si>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</si>
  <si>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</si>
  <si>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</si>
  <si>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</si>
  <si>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</si>
  <si>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</si>
  <si>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</si>
  <si>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</si>
  <si>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</si>
  <si>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</si>
  <si>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</si>
  <si>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</si>
  <si>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</si>
  <si>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</si>
  <si>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</si>
  <si>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</si>
  <si>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</si>
  <si>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</si>
  <si>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</si>
  <si>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</si>
  <si>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</si>
  <si>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</si>
  <si>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</si>
  <si>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</si>
  <si>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</si>
  <si>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</si>
  <si>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</si>
  <si>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</si>
  <si>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</si>
  <si>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</si>
  <si>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</si>
  <si>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</si>
  <si>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</si>
  <si>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</si>
  <si>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</si>
  <si>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</si>
  <si>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</si>
  <si>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</si>
  <si>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</si>
  <si>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</si>
  <si>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</si>
  <si>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</si>
  <si>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</si>
  <si>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</si>
  <si>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</si>
  <si>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</si>
  <si>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</si>
  <si>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</si>
  <si>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</si>
  <si>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</si>
  <si>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</si>
  <si>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</si>
  <si>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</si>
  <si>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</si>
  <si>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</si>
  <si>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</si>
  <si>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</si>
  <si>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</si>
  <si>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</si>
  <si>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</si>
  <si>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</si>
  <si>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</si>
  <si>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</si>
  <si>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</si>
  <si>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</si>
  <si>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</si>
  <si>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</si>
  <si>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</si>
  <si>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</si>
  <si>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</si>
  <si>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</si>
  <si>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</si>
  <si>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</si>
  <si>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</si>
  <si>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</si>
  <si>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</si>
  <si>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</si>
  <si>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</si>
  <si>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</si>
  <si>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</si>
  <si>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</si>
  <si>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</si>
  <si>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</si>
  <si>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</si>
  <si>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</si>
  <si>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</si>
  <si>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</si>
  <si>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</si>
  <si>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</si>
  <si>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</si>
  <si>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</si>
  <si>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</si>
  <si>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</si>
  <si>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</si>
  <si>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</si>
  <si>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</si>
  <si>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</si>
  <si>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</si>
  <si>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</si>
  <si>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</si>
  <si>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</si>
  <si>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</si>
  <si>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</si>
  <si>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</si>
  <si>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</si>
  <si>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</si>
  <si>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</si>
  <si>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</si>
  <si>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</si>
  <si>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</si>
  <si>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</si>
  <si>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</si>
  <si>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</si>
  <si>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</si>
  <si>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</si>
  <si>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</si>
  <si>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</si>
  <si>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</si>
  <si>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</si>
  <si>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</si>
  <si>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</si>
  <si>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</si>
  <si>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</si>
  <si>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</si>
  <si>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</si>
  <si>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</si>
  <si>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</si>
  <si>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</si>
  <si>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</si>
  <si>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</si>
  <si>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</si>
  <si>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</si>
  <si>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</si>
  <si>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</si>
  <si>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</si>
  <si>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</si>
  <si>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</si>
  <si>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</si>
  <si>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</si>
  <si>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</si>
  <si>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</si>
  <si>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</si>
  <si>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</si>
  <si>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</si>
  <si>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</si>
  <si>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</si>
  <si>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</si>
  <si>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</si>
  <si>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</si>
  <si>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</si>
  <si>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</si>
  <si>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</si>
  <si>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</si>
  <si>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</si>
  <si>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</si>
  <si>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</si>
  <si>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</si>
  <si>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</si>
  <si>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</si>
  <si>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</si>
  <si>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</si>
  <si>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</si>
  <si>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</si>
  <si>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</si>
  <si>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</si>
  <si>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</si>
  <si>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</si>
  <si>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</si>
  <si>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</si>
  <si>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</si>
  <si>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</si>
  <si>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</si>
  <si>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</si>
  <si>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</si>
  <si>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</si>
  <si>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</si>
  <si>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</si>
  <si>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</si>
  <si>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</si>
  <si>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</si>
  <si>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</si>
  <si>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</si>
  <si>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</si>
  <si>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</si>
  <si>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</si>
  <si>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</si>
  <si>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</si>
  <si>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</si>
  <si>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</si>
  <si>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</si>
  <si>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</si>
  <si>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</si>
  <si>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</si>
  <si>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</si>
  <si>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</si>
  <si>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</si>
  <si>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</si>
  <si>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</si>
  <si>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</si>
  <si>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</si>
  <si>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</si>
  <si>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</si>
  <si>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</si>
  <si>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</si>
  <si>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</si>
  <si>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</si>
  <si>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</si>
  <si>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</si>
  <si>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</si>
  <si>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</si>
  <si>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</si>
  <si>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</si>
  <si>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</si>
  <si>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</si>
  <si>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</si>
  <si>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</si>
  <si>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</si>
  <si>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</si>
  <si>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</si>
  <si>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</si>
  <si>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</si>
  <si>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</si>
  <si>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</si>
  <si>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</si>
  <si>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</si>
  <si>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</si>
  <si>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</si>
  <si>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</si>
  <si>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</si>
  <si>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</si>
  <si>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</si>
  <si>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</si>
  <si>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</si>
  <si>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</si>
  <si>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</si>
  <si>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</si>
  <si>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</si>
  <si>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</si>
  <si>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</si>
  <si>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</si>
  <si>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</si>
  <si>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</si>
  <si>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</si>
  <si>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</si>
  <si>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</si>
  <si>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</si>
  <si>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</si>
  <si>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</si>
  <si>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</si>
  <si>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</si>
  <si>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</si>
  <si>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</si>
  <si>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</si>
  <si>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</si>
  <si>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</si>
  <si>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</si>
  <si>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</si>
  <si>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</si>
  <si>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</si>
  <si>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</si>
  <si>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</si>
  <si>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</si>
  <si>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</si>
  <si>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</si>
  <si>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</si>
  <si>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</si>
  <si>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</si>
  <si>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</si>
  <si>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</si>
  <si>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</si>
  <si>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</si>
  <si>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</si>
  <si>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</si>
  <si>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</si>
  <si>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</si>
  <si>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</si>
  <si>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</si>
  <si>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</si>
  <si>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</si>
  <si>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</si>
  <si>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</si>
  <si>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</si>
  <si>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</si>
  <si>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</si>
  <si>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</si>
  <si>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</si>
  <si>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</si>
  <si>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</si>
  <si>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</si>
  <si>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</si>
  <si>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</si>
  <si>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</si>
  <si>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</si>
  <si>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</si>
  <si>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</si>
  <si>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</si>
  <si>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</si>
  <si>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</si>
  <si>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</si>
  <si>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</si>
  <si>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</si>
  <si>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</si>
  <si>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</si>
  <si>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</si>
  <si>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</si>
  <si>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</si>
  <si>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</si>
  <si>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</si>
  <si>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</si>
  <si>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</si>
  <si>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</si>
  <si>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</si>
  <si>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</si>
  <si>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</si>
  <si>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</si>
  <si>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</si>
  <si>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</si>
  <si>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</si>
  <si>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</si>
  <si>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</si>
  <si>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</si>
  <si>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</si>
  <si>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</si>
  <si>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</si>
  <si>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</si>
  <si>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</si>
  <si>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</si>
  <si>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</si>
  <si>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</si>
  <si>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</si>
  <si>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</si>
  <si>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</si>
  <si>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</si>
  <si>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</si>
  <si>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</si>
  <si>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</si>
  <si>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</si>
  <si>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</si>
  <si>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</si>
  <si>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</si>
  <si>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</si>
  <si>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</si>
  <si>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</si>
  <si>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</si>
  <si>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</si>
  <si>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</si>
  <si>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</si>
  <si>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</si>
  <si>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</si>
  <si>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</si>
  <si>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</si>
  <si>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</si>
  <si>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</si>
  <si>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</si>
  <si>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</si>
  <si>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</si>
  <si>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</si>
  <si>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</si>
  <si>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</si>
  <si>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</si>
  <si>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</si>
  <si>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</si>
  <si>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</si>
  <si>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</si>
  <si>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</si>
  <si>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</si>
  <si>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</si>
  <si>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</si>
  <si>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</si>
  <si>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</si>
  <si>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</si>
  <si>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</si>
  <si>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</si>
  <si>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</si>
  <si>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</si>
  <si>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</si>
  <si>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</si>
  <si>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</si>
  <si>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</si>
  <si>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</si>
  <si>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</si>
  <si>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</si>
  <si>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</si>
  <si>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</si>
  <si>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</si>
  <si>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</si>
  <si>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</si>
  <si>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</si>
  <si>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</si>
  <si>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</si>
  <si>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</si>
  <si>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</si>
  <si>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</si>
  <si>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</si>
  <si>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</si>
  <si>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</si>
  <si>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</si>
  <si>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</si>
  <si>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</si>
  <si>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</si>
  <si>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</si>
  <si>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</si>
  <si>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</si>
  <si>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</si>
  <si>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</si>
  <si>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</si>
  <si>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</si>
  <si>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</si>
  <si>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</si>
  <si>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</si>
  <si>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</si>
  <si>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</si>
  <si>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</si>
  <si>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</si>
  <si>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</si>
  <si>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</si>
  <si>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</si>
  <si>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</si>
  <si>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</si>
  <si>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</si>
  <si>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</si>
  <si>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</si>
  <si>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</si>
  <si>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</si>
  <si>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</si>
  <si>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</si>
  <si>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</si>
  <si>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</si>
  <si>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</si>
  <si>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</si>
  <si>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</si>
  <si>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</si>
  <si>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</si>
  <si>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</si>
  <si>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</si>
  <si>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</si>
  <si>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</si>
  <si>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</si>
  <si>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</si>
  <si>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</si>
  <si>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</si>
  <si>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</si>
  <si>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</si>
  <si>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</si>
  <si>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</si>
  <si>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</si>
  <si>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</si>
  <si>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</si>
  <si>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</si>
  <si>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</si>
  <si>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</si>
  <si>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</si>
  <si>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</si>
  <si>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</si>
  <si>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</si>
  <si>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</si>
  <si>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</si>
  <si>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</si>
  <si>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</si>
  <si>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</si>
  <si>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</si>
  <si>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</si>
  <si>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</si>
  <si>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</si>
  <si>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</si>
  <si>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</si>
  <si>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</si>
  <si>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</si>
  <si>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</si>
  <si>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</si>
  <si>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</si>
  <si>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</si>
  <si>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</si>
  <si>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</si>
  <si>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</si>
  <si>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</si>
  <si>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</si>
  <si>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</si>
  <si>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</si>
  <si>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</si>
  <si>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</si>
  <si>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</si>
  <si>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</si>
  <si>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</si>
  <si>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</si>
  <si>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</si>
  <si>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</si>
  <si>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</si>
  <si>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</si>
  <si>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</si>
  <si>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</si>
  <si>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</si>
  <si>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</si>
  <si>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</si>
  <si>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</si>
  <si>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</si>
  <si>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</si>
  <si>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</si>
  <si>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</si>
  <si>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</si>
  <si>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</si>
  <si>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</si>
  <si>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</si>
  <si>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</si>
  <si>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</si>
  <si>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</si>
  <si>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</si>
  <si>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</si>
  <si>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</si>
  <si>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</si>
  <si>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</si>
  <si>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</si>
  <si>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</si>
  <si>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</si>
  <si>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</si>
  <si>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</si>
  <si>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</si>
  <si>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</si>
  <si>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</si>
  <si>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</si>
  <si>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</si>
  <si>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</si>
  <si>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</si>
  <si>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</si>
  <si>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</si>
  <si>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</si>
  <si>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</si>
  <si>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</si>
  <si>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</si>
  <si>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</si>
  <si>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</si>
  <si>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</si>
  <si>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</si>
  <si>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</si>
  <si>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</si>
  <si>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</si>
  <si>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</si>
  <si>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</si>
  <si>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</si>
  <si>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</si>
  <si>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</si>
  <si>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</si>
  <si>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</si>
  <si>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</si>
  <si>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</si>
  <si>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</si>
  <si>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</si>
  <si>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</si>
  <si>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</si>
  <si>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</si>
  <si>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</si>
  <si>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</si>
  <si>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</si>
  <si>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</si>
  <si>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</si>
  <si>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</si>
  <si>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</si>
  <si>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</si>
  <si>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</si>
  <si>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</si>
  <si>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</si>
  <si>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</si>
  <si>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</si>
  <si>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</si>
  <si>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</si>
  <si>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</si>
  <si>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</si>
  <si>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</si>
  <si>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</si>
  <si>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</si>
  <si>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</si>
  <si>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</si>
  <si>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</si>
  <si>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</si>
  <si>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</si>
  <si>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</si>
  <si>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</si>
  <si>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</si>
  <si>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</si>
  <si>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</si>
  <si>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</si>
  <si>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</si>
  <si>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</si>
  <si>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</si>
  <si>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</si>
  <si>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</si>
  <si>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</si>
  <si>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</si>
  <si>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</si>
  <si>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</si>
  <si>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</si>
  <si>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</si>
  <si>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</si>
  <si>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</si>
  <si>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</si>
  <si>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</si>
  <si>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</si>
  <si>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</si>
  <si>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</si>
  <si>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</si>
  <si>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</si>
  <si>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</si>
  <si>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</si>
  <si>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</si>
  <si>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</si>
  <si>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</si>
  <si>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</si>
  <si>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</si>
  <si>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</si>
  <si>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</si>
  <si>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</si>
  <si>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</si>
  <si>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</si>
  <si>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</si>
  <si>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</si>
  <si>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</si>
  <si>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</si>
  <si>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</si>
  <si>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</si>
  <si>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</si>
  <si>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</si>
  <si>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</si>
  <si>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</si>
  <si>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</si>
  <si>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</si>
  <si>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</si>
  <si>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</si>
  <si>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</si>
  <si>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</si>
  <si>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</si>
  <si>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</si>
  <si>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</si>
  <si>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</si>
  <si>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</si>
  <si>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</si>
  <si>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</si>
  <si>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</si>
  <si>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</si>
  <si>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</si>
  <si>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</si>
  <si>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</si>
  <si>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</si>
  <si>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</si>
  <si>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</si>
  <si>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</si>
  <si>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</si>
  <si>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</si>
  <si>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</si>
  <si>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</si>
  <si>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</si>
  <si>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</si>
  <si>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</si>
  <si>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</si>
  <si>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</si>
  <si>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</si>
  <si>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</si>
  <si>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</si>
  <si>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</si>
  <si>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</si>
  <si>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</si>
  <si>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</si>
  <si>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</si>
  <si>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</si>
  <si>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</si>
  <si>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</si>
  <si>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</si>
  <si>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</si>
  <si>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</si>
  <si>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</si>
  <si>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</si>
  <si>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</si>
  <si>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</si>
  <si>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</si>
  <si>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</si>
  <si>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</si>
  <si>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</si>
  <si>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</si>
  <si>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</si>
  <si>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</si>
  <si>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</si>
  <si>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</si>
  <si>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</si>
  <si>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</si>
  <si>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</si>
  <si>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</si>
  <si>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</si>
  <si>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</si>
  <si>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</si>
  <si>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</si>
  <si>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</si>
  <si>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</si>
  <si>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</si>
  <si>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</si>
  <si>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</si>
  <si>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</si>
  <si>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</si>
  <si>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</si>
  <si>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</si>
  <si>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</si>
  <si>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</si>
  <si>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</si>
  <si>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</si>
  <si>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</si>
  <si>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</si>
  <si>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</si>
  <si>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</si>
  <si>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</si>
  <si>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</si>
  <si>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</si>
  <si>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</si>
  <si>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</si>
  <si>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</si>
  <si>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</si>
  <si>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</si>
  <si>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</si>
  <si>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</si>
  <si>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</si>
  <si>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</si>
  <si>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</si>
  <si>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</si>
  <si>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</si>
  <si>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</si>
  <si>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</si>
  <si>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</si>
  <si>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</si>
  <si>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</si>
  <si>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</si>
  <si>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</si>
  <si>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</si>
  <si>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</si>
  <si>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</si>
  <si>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</si>
  <si>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</si>
  <si>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</si>
  <si>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</si>
  <si>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</si>
  <si>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</si>
  <si>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</si>
  <si>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</si>
  <si>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</si>
  <si>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</si>
  <si>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</si>
  <si>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</si>
  <si>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</si>
  <si>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</si>
  <si>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</si>
  <si>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</si>
  <si>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</si>
  <si>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</si>
  <si>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</si>
  <si>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</si>
  <si>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</si>
  <si>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</si>
  <si>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</si>
  <si>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</si>
  <si>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</si>
  <si>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</si>
  <si>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</si>
  <si>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</si>
  <si>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</si>
  <si>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</si>
  <si>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</si>
  <si>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</si>
  <si>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</si>
  <si>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</si>
  <si>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</si>
  <si>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</si>
  <si>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</si>
  <si>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</si>
  <si>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</si>
  <si>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</si>
  <si>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</si>
  <si>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</si>
  <si>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</si>
  <si>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</si>
  <si>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</si>
  <si>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</si>
  <si>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</si>
  <si>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</si>
  <si>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</si>
  <si>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</si>
  <si>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</si>
  <si>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</si>
  <si>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</si>
  <si>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</si>
  <si>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</si>
  <si>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</si>
  <si>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</si>
  <si>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</si>
  <si>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</si>
  <si>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</si>
  <si>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</si>
  <si>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</si>
  <si>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</si>
  <si>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</si>
  <si>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</si>
  <si>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</si>
  <si>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</si>
  <si>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</si>
  <si>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</si>
  <si>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</si>
  <si>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</si>
  <si>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</si>
  <si>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</si>
  <si>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</si>
  <si>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</si>
  <si>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</si>
  <si>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</si>
  <si>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</si>
  <si>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</si>
  <si>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</si>
  <si>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</si>
  <si>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</si>
  <si>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</si>
  <si>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</si>
  <si>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</si>
  <si>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</si>
  <si>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</si>
  <si>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</si>
  <si>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</si>
  <si>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</si>
  <si>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</si>
  <si>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</si>
  <si>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</si>
  <si>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</si>
  <si>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</si>
  <si>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</si>
  <si>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</si>
  <si>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</si>
  <si>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</si>
  <si>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</si>
  <si>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</si>
  <si>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</si>
  <si>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</si>
  <si>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</si>
  <si>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</si>
  <si>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</si>
  <si>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</si>
  <si>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</si>
  <si>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</si>
  <si>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</si>
  <si>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</si>
  <si>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</si>
  <si>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</si>
  <si>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</si>
  <si>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</si>
  <si>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</si>
  <si>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</si>
  <si>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</si>
  <si>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</si>
  <si>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</si>
  <si>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</si>
  <si>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</si>
  <si>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</si>
  <si>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</si>
  <si>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</si>
  <si>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</si>
  <si>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</si>
  <si>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</si>
  <si>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</si>
  <si>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</si>
  <si>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</si>
  <si>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</si>
  <si>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</si>
  <si>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</si>
  <si>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</si>
  <si>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</si>
  <si>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</si>
  <si>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</si>
  <si>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</si>
  <si>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</si>
  <si>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</si>
  <si>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</si>
  <si>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</si>
  <si>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</si>
  <si>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</si>
  <si>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</si>
  <si>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</si>
  <si>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</si>
  <si>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</si>
  <si>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</si>
  <si>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</si>
  <si>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</si>
  <si>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</si>
  <si>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</si>
  <si>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</si>
  <si>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</si>
  <si>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</si>
  <si>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</si>
  <si>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</si>
  <si>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</si>
  <si>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</si>
  <si>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</si>
  <si>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</si>
  <si>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</si>
  <si>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</si>
  <si>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</si>
  <si>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</si>
  <si>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</si>
  <si>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</si>
  <si>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</si>
  <si>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</si>
  <si>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</si>
  <si>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</si>
  <si>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</si>
  <si>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</si>
  <si>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</si>
  <si>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</si>
  <si>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</si>
  <si>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</si>
  <si>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</si>
  <si>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</si>
  <si>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</si>
  <si>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</si>
  <si>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</si>
  <si>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</si>
  <si>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</si>
  <si>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</si>
  <si>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</si>
  <si>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</si>
  <si>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</si>
  <si>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</si>
  <si>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</si>
  <si>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</si>
  <si>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</si>
  <si>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</si>
  <si>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</si>
  <si>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</si>
  <si>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</si>
  <si>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</si>
  <si>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</si>
  <si>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</si>
  <si>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</si>
  <si>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</si>
  <si>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</si>
  <si>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</si>
  <si>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</si>
  <si>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</si>
  <si>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</si>
  <si>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</si>
  <si>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</si>
  <si>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</si>
  <si>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</si>
  <si>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</si>
  <si>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</si>
  <si>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</si>
  <si>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</si>
  <si>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</si>
  <si>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</si>
  <si>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</si>
  <si>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</si>
  <si>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</si>
  <si>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</si>
  <si>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</si>
  <si>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</si>
  <si>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</si>
  <si>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</si>
  <si>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</si>
  <si>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</si>
  <si>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</si>
  <si>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</si>
  <si>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</si>
  <si>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</si>
  <si>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</si>
  <si>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</si>
  <si>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</si>
  <si>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</si>
  <si>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</si>
  <si>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</si>
  <si>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</si>
  <si>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</si>
  <si>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</si>
  <si>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</si>
  <si>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</si>
  <si>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</si>
  <si>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</si>
  <si>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</si>
  <si>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</si>
  <si>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</si>
  <si>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</si>
  <si>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</si>
  <si>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</si>
  <si>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</si>
  <si>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</si>
  <si>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</si>
  <si>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</si>
  <si>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</si>
  <si>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</si>
  <si>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</si>
  <si>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</si>
  <si>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</si>
  <si>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</si>
  <si>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</si>
  <si>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</si>
  <si>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</si>
  <si>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</si>
  <si>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</si>
  <si>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</si>
  <si>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</si>
  <si>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</si>
  <si>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</si>
  <si>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</si>
  <si>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</si>
  <si>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</si>
  <si>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</si>
  <si>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</si>
  <si>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</si>
  <si>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</si>
  <si>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</si>
  <si>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</si>
  <si>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</si>
  <si>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</si>
  <si>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</si>
  <si>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</si>
  <si>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</si>
  <si>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</si>
  <si>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</si>
  <si>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</si>
  <si>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</si>
  <si>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</si>
  <si>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</si>
  <si>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</si>
  <si>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</si>
  <si>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</si>
  <si>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</si>
  <si>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</si>
  <si>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</si>
  <si>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</si>
  <si>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</si>
  <si>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</si>
  <si>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</si>
  <si>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</si>
  <si>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</si>
  <si>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</si>
  <si>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</si>
  <si>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</si>
  <si>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</si>
  <si>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</si>
  <si>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</si>
  <si>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</si>
  <si>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</si>
  <si>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</si>
  <si>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</si>
  <si>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</si>
  <si>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</si>
  <si>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</si>
  <si>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</si>
  <si>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</si>
  <si>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</si>
  <si>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</si>
  <si>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</si>
  <si>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</si>
  <si>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</si>
  <si>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</si>
  <si>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</si>
  <si>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</si>
  <si>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</si>
  <si>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</si>
  <si>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</si>
  <si>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</si>
  <si>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</si>
  <si>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</si>
  <si>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</si>
  <si>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</si>
  <si>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</si>
  <si>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</si>
  <si>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</si>
  <si>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</si>
  <si>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</si>
  <si>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</si>
  <si>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</si>
  <si>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</si>
  <si>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</si>
  <si>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</si>
  <si>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</si>
  <si>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</si>
  <si>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</si>
  <si>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</si>
  <si>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</si>
  <si>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</si>
  <si>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</si>
  <si>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</si>
  <si>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</si>
  <si>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</si>
  <si>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</si>
  <si>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</si>
  <si>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</si>
  <si>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</si>
  <si>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</si>
  <si>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</si>
  <si>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</si>
  <si>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</si>
  <si>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</si>
  <si>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</si>
  <si>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</si>
  <si>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</si>
  <si>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</si>
  <si>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</si>
  <si>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</si>
  <si>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</si>
  <si>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</si>
  <si>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</si>
  <si>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</si>
  <si>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</si>
  <si>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</si>
  <si>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</si>
  <si>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</si>
  <si>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</si>
  <si>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</si>
  <si>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</si>
  <si>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</si>
  <si>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</si>
  <si>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</si>
  <si>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</si>
  <si>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</si>
  <si>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</si>
  <si>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</si>
  <si>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</si>
  <si>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</si>
  <si>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</si>
  <si>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</si>
  <si>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</si>
  <si>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</si>
  <si>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</si>
  <si>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</si>
  <si>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</si>
  <si>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</si>
  <si>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</si>
  <si>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</si>
  <si>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</si>
  <si>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</si>
  <si>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</si>
  <si>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</si>
  <si>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</si>
  <si>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</si>
  <si>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</si>
  <si>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</si>
  <si>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</si>
  <si>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</si>
  <si>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</si>
  <si>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</si>
  <si>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</si>
  <si>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</si>
  <si>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</si>
  <si>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</si>
  <si>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</si>
  <si>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</si>
  <si>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</si>
  <si>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</si>
  <si>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</si>
  <si>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</si>
  <si>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</si>
  <si>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</si>
  <si>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</si>
  <si>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</si>
  <si>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</si>
  <si>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</si>
  <si>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</si>
  <si>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</si>
  <si>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</si>
  <si>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</si>
  <si>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</si>
  <si>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</si>
  <si>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</si>
  <si>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</si>
  <si>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</si>
  <si>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</si>
  <si>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</si>
  <si>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</si>
  <si>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</si>
  <si>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</si>
  <si>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</si>
  <si>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</si>
  <si>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</si>
  <si>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</si>
  <si>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</si>
  <si>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</si>
  <si>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</si>
  <si>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</si>
  <si>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</si>
  <si>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</si>
  <si>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</si>
  <si>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</si>
  <si>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</si>
  <si>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</si>
  <si>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</si>
  <si>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</si>
  <si>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</si>
  <si>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</si>
  <si>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</si>
  <si>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</si>
  <si>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</si>
  <si>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</si>
  <si>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</si>
  <si>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</si>
  <si>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</si>
  <si>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</si>
  <si>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</si>
  <si>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</si>
  <si>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</si>
  <si>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</si>
  <si>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</si>
  <si>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</si>
  <si>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</si>
  <si>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</si>
  <si>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</si>
  <si>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</si>
  <si>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</si>
  <si>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</si>
  <si>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</si>
  <si>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</si>
  <si>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</si>
  <si>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</si>
  <si>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</si>
  <si>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</si>
  <si>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</si>
  <si>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</si>
  <si>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</si>
  <si>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</si>
  <si>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</si>
  <si>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</si>
  <si>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</si>
  <si>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</si>
  <si>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</si>
  <si>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</si>
  <si>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</si>
  <si>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</si>
  <si>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</si>
  <si>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</si>
  <si>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</si>
  <si>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</si>
  <si>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</si>
  <si>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</si>
  <si>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</si>
  <si>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</si>
  <si>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</si>
  <si>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</si>
  <si>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</si>
  <si>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</si>
  <si>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</si>
  <si>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</si>
  <si>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</si>
  <si>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</si>
  <si>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</si>
  <si>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</si>
  <si>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</si>
  <si>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</si>
  <si>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</si>
  <si>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</si>
  <si>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</si>
  <si>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</si>
  <si>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</si>
  <si>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</si>
  <si>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</si>
  <si>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</si>
  <si>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</si>
  <si>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</si>
  <si>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</si>
  <si>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</si>
  <si>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</si>
  <si>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</si>
  <si>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</si>
  <si>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</si>
  <si>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</si>
  <si>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</si>
  <si>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</si>
  <si>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</si>
  <si>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</si>
  <si>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</si>
  <si>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</si>
  <si>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</si>
  <si>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</si>
  <si>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</si>
  <si>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</si>
  <si>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</si>
  <si>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</si>
  <si>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</si>
  <si>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</si>
  <si>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</si>
  <si>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</si>
  <si>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</si>
  <si>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</si>
  <si>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</si>
  <si>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</si>
  <si>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</si>
  <si>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</si>
  <si>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</si>
  <si>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</si>
  <si>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</si>
  <si>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</si>
  <si>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</si>
  <si>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</si>
  <si>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</si>
  <si>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</si>
  <si>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</si>
  <si>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</si>
  <si>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</si>
  <si>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</si>
  <si>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</si>
  <si>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</si>
  <si>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</si>
  <si>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</si>
  <si>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</si>
  <si>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</si>
  <si>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</si>
  <si>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</si>
  <si>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</si>
  <si>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</si>
  <si>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</si>
  <si>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</si>
  <si>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</si>
  <si>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</si>
  <si>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</si>
  <si>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</si>
  <si>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</si>
  <si>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</si>
  <si>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</si>
  <si>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</si>
  <si>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</si>
  <si>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</si>
  <si>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</si>
  <si>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</si>
  <si>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</si>
  <si>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</si>
  <si>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</si>
  <si>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</si>
  <si>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</si>
  <si>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</si>
  <si>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</si>
  <si>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</si>
  <si>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</si>
  <si>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</si>
  <si>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</si>
  <si>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</si>
  <si>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</si>
  <si>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</si>
  <si>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</si>
  <si>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</si>
  <si>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</si>
  <si>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</si>
  <si>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</si>
  <si>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</si>
  <si>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</si>
  <si>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</si>
  <si>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</si>
  <si>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</si>
  <si>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</si>
  <si>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</si>
  <si>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</si>
  <si>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</si>
  <si>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</si>
  <si>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</si>
  <si>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</si>
  <si>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</si>
  <si>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</si>
  <si>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</si>
  <si>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</si>
  <si>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</si>
  <si>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</si>
  <si>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</si>
  <si>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</si>
  <si>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</si>
  <si>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</si>
  <si>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</si>
  <si>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</si>
  <si>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</si>
  <si>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</si>
  <si>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</si>
  <si>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</si>
  <si>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</si>
  <si>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</si>
  <si>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</si>
  <si>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</si>
  <si>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</si>
  <si>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</si>
  <si>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</si>
  <si>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</si>
  <si>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</si>
  <si>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</si>
  <si>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</si>
  <si>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</si>
  <si>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</si>
  <si>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</si>
  <si>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</si>
  <si>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</si>
  <si>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</si>
  <si>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</si>
  <si>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</si>
  <si>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</si>
  <si>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</si>
  <si>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</si>
  <si>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</si>
  <si>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</si>
  <si>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</si>
  <si>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</si>
  <si>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</si>
  <si>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</si>
  <si>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</si>
  <si>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</si>
  <si>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</si>
  <si>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</si>
  <si>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</si>
  <si>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</si>
  <si>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</si>
  <si>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</si>
  <si>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</si>
  <si>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</si>
  <si>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</si>
  <si>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</si>
  <si>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</si>
  <si>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</si>
  <si>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</si>
  <si>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</si>
  <si>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</si>
  <si>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</si>
  <si>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</si>
  <si>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</si>
  <si>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</si>
  <si>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</si>
  <si>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</si>
  <si>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</si>
  <si>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</si>
  <si>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</si>
  <si>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</si>
  <si>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</si>
  <si>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</si>
  <si>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</si>
  <si>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</si>
  <si>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</si>
  <si>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</si>
  <si>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</si>
  <si>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</si>
  <si>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</si>
  <si>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</si>
  <si>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</si>
  <si>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</si>
  <si>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</si>
  <si>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</si>
  <si>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</si>
  <si>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</si>
  <si>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</si>
  <si>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</si>
  <si>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</si>
  <si>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</si>
  <si>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</si>
  <si>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</si>
  <si>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</si>
  <si>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</si>
  <si>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</si>
  <si>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</si>
  <si>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</si>
  <si>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</si>
  <si>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</si>
  <si>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</si>
  <si>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</si>
  <si>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</si>
  <si>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</si>
  <si>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</si>
  <si>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</si>
  <si>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</si>
  <si>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</si>
  <si>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</si>
  <si>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</si>
  <si>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</si>
  <si>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</si>
  <si>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</si>
  <si>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</si>
  <si>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</si>
  <si>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</si>
  <si>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</si>
  <si>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</si>
  <si>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</si>
  <si>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</si>
  <si>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</si>
  <si>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</si>
  <si>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</si>
  <si>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</si>
  <si>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</si>
  <si>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</si>
  <si>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</si>
  <si>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</si>
  <si>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</si>
  <si>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</si>
  <si>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</si>
  <si>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</si>
  <si>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</si>
  <si>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</si>
  <si>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</si>
  <si>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</si>
  <si>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</si>
  <si>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</si>
  <si>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</si>
  <si>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</si>
  <si>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</si>
  <si>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</si>
  <si>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</si>
  <si>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</si>
  <si>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</si>
  <si>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</si>
  <si>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</si>
  <si>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</si>
  <si>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</si>
  <si>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</si>
  <si>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</si>
  <si>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</si>
  <si>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</si>
  <si>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</si>
  <si>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</si>
  <si>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</si>
  <si>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</si>
  <si>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</si>
  <si>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</si>
  <si>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</si>
  <si>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</si>
  <si>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</si>
  <si>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</si>
  <si>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</si>
  <si>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</si>
  <si>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</si>
  <si>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</si>
  <si>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</si>
  <si>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</si>
  <si>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</si>
  <si>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</si>
  <si>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</si>
  <si>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</si>
  <si>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</si>
  <si>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</si>
  <si>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</si>
  <si>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</si>
  <si>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</si>
  <si>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</si>
  <si>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</si>
  <si>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</si>
  <si>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</si>
  <si>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</si>
  <si>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</si>
  <si>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</si>
  <si>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</si>
  <si>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</si>
  <si>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</si>
  <si>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</si>
  <si>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</si>
  <si>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</si>
  <si>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</si>
  <si>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</si>
  <si>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</si>
  <si>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</si>
  <si>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</si>
  <si>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</si>
  <si>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</si>
  <si>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</si>
  <si>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</si>
  <si>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</si>
  <si>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</si>
  <si>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</si>
  <si>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</si>
  <si>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</si>
  <si>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</si>
  <si>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</si>
  <si>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</si>
  <si>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</si>
  <si>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</si>
  <si>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</si>
  <si>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</si>
  <si>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</si>
  <si>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</si>
  <si>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</si>
  <si>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</si>
  <si>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</si>
  <si>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</si>
  <si>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</si>
  <si>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</si>
  <si>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</si>
  <si>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</si>
  <si>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</si>
  <si>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</si>
  <si>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</si>
  <si>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</si>
  <si>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</si>
  <si>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</si>
  <si>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</si>
  <si>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</si>
  <si>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</si>
  <si>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</si>
  <si>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</si>
  <si>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</si>
  <si>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</si>
  <si>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</si>
  <si>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</si>
  <si>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</si>
  <si>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</si>
  <si>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</si>
  <si>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</si>
  <si>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</si>
  <si>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</si>
  <si>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</si>
  <si>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</si>
  <si>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</si>
  <si>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</si>
  <si>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</si>
  <si>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</si>
  <si>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</si>
  <si>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</si>
  <si>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</si>
  <si>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</si>
  <si>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</si>
  <si>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</si>
  <si>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</si>
  <si>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</si>
  <si>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</si>
  <si>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</si>
  <si>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</si>
  <si>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</si>
  <si>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</si>
  <si>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</si>
  <si>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</si>
  <si>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</si>
  <si>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</si>
  <si>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</si>
  <si>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</si>
  <si>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</si>
  <si>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</si>
  <si>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</si>
  <si>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</si>
  <si>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</si>
  <si>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</si>
  <si>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</si>
  <si>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</si>
  <si>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</si>
  <si>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</si>
  <si>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</si>
  <si>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</si>
  <si>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</si>
  <si>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</si>
  <si>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</si>
  <si>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</si>
  <si>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</si>
  <si>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</si>
  <si>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</si>
  <si>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</si>
  <si>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</si>
  <si>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</si>
  <si>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</si>
  <si>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</si>
  <si>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</si>
  <si>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</si>
  <si>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</si>
  <si>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</si>
  <si>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</si>
  <si>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</si>
  <si>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</si>
  <si>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</si>
  <si>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</si>
  <si>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</si>
  <si>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</si>
  <si>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</si>
  <si>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</si>
  <si>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</si>
  <si>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</si>
  <si>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</si>
  <si>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</si>
  <si>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</si>
  <si>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</si>
  <si>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</si>
  <si>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</si>
  <si>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</si>
  <si>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</si>
  <si>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</si>
  <si>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</si>
  <si>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</si>
  <si>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</si>
  <si>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</si>
  <si>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</si>
  <si>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</si>
  <si>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</si>
  <si>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</si>
  <si>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</si>
  <si>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</si>
  <si>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</si>
  <si>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</si>
  <si>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</si>
  <si>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</si>
  <si>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</si>
  <si>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</si>
  <si>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</si>
  <si>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</si>
  <si>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</si>
  <si>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</si>
  <si>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</si>
  <si>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</si>
  <si>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</si>
  <si>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</si>
  <si>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</si>
  <si>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</si>
  <si>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</si>
  <si>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</si>
  <si>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</si>
  <si>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</si>
  <si>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</si>
  <si>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</si>
  <si>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</si>
  <si>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</si>
  <si>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</si>
  <si>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</si>
  <si>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</si>
  <si>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</si>
  <si>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</si>
  <si>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</si>
  <si>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</si>
  <si>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</si>
  <si>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</si>
  <si>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</si>
  <si>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</si>
  <si>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</si>
  <si>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</si>
  <si>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</si>
  <si>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</si>
  <si>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</si>
  <si>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</si>
  <si>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</si>
  <si>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</si>
  <si>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</si>
  <si>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</si>
  <si>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</si>
  <si>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</si>
  <si>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</si>
  <si>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</si>
  <si>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</si>
  <si>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</si>
  <si>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</si>
  <si>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</si>
  <si>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</si>
  <si>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</si>
  <si>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</si>
  <si>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</si>
  <si>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</si>
  <si>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</si>
  <si>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</si>
  <si>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</si>
  <si>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</si>
  <si>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</si>
  <si>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</si>
  <si>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</si>
  <si>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</si>
  <si>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</si>
  <si>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</si>
  <si>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</si>
  <si>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</si>
  <si>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</si>
  <si>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</si>
  <si>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</si>
  <si>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</si>
  <si>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</si>
  <si>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</si>
  <si>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</si>
  <si>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</si>
  <si>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</si>
  <si>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</si>
  <si>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</si>
  <si>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</si>
  <si>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</si>
  <si>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</si>
  <si>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</si>
  <si>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</si>
  <si>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</si>
  <si>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</si>
  <si>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</si>
  <si>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</si>
  <si>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</si>
  <si>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</si>
  <si>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</si>
  <si>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</si>
  <si>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</si>
  <si>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</si>
  <si>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</si>
  <si>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</si>
  <si>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</si>
  <si>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</si>
  <si>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</si>
  <si>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</si>
  <si>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</si>
  <si>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</si>
  <si>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</si>
  <si>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</si>
  <si>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</si>
  <si>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</si>
  <si>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</si>
  <si>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</si>
  <si>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</si>
  <si>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</si>
  <si>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</si>
  <si>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</si>
  <si>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</si>
  <si>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</si>
  <si>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</si>
  <si>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</si>
  <si>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</si>
  <si>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</si>
  <si>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</si>
  <si>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</si>
  <si>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</si>
  <si>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</si>
  <si>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</si>
  <si>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</si>
  <si>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</si>
  <si>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</si>
  <si>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</si>
  <si>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</si>
  <si>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</si>
  <si>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</si>
  <si>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</si>
  <si>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</si>
  <si>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</si>
  <si>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</si>
  <si>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</si>
  <si>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</si>
  <si>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</si>
  <si>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</si>
  <si>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</si>
  <si>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</si>
  <si>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</si>
  <si>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</si>
  <si>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</si>
  <si>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</si>
  <si>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</si>
  <si>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</si>
  <si>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</si>
  <si>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</si>
  <si>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</si>
  <si>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</si>
  <si>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</si>
  <si>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</si>
  <si>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</si>
  <si>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</si>
  <si>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</si>
  <si>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</si>
  <si>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</si>
  <si>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</si>
  <si>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</si>
  <si>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</si>
  <si>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</si>
  <si>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</si>
  <si>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</si>
  <si>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</si>
  <si>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</si>
  <si>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</si>
  <si>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</si>
  <si>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</si>
  <si>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</si>
  <si>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</si>
  <si>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</si>
  <si>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</si>
  <si>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</si>
  <si>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</si>
  <si>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</si>
  <si>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</si>
  <si>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</si>
  <si>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</si>
  <si>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</si>
  <si>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</si>
  <si>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</si>
  <si>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</si>
  <si>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</si>
  <si>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</si>
  <si>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</si>
  <si>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</si>
  <si>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</si>
  <si>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</si>
  <si>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</si>
  <si>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</si>
  <si>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</si>
  <si>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</si>
  <si>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</si>
  <si>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</si>
  <si>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</si>
  <si>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</si>
  <si>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</si>
  <si>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</si>
  <si>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</si>
  <si>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</si>
  <si>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</si>
  <si>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</si>
  <si>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</si>
  <si>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</si>
  <si>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</si>
  <si>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</si>
  <si>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</si>
  <si>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</si>
  <si>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</si>
  <si>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</si>
  <si>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</si>
  <si>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</si>
  <si>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</si>
  <si>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</si>
  <si>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</si>
  <si>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</si>
  <si>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</si>
  <si>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</si>
  <si>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</si>
  <si>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</si>
  <si>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</si>
  <si>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</si>
  <si>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</si>
  <si>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</si>
  <si>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</si>
  <si>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</si>
  <si>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</si>
  <si>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</si>
  <si>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</si>
  <si>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</si>
  <si>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</si>
  <si>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</si>
  <si>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</si>
  <si>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</si>
  <si>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</si>
  <si>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</si>
  <si>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</si>
  <si>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</si>
  <si>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</si>
  <si>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</si>
  <si>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</si>
  <si>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</si>
  <si>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</si>
  <si>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</si>
  <si>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</si>
  <si>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</si>
  <si>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</si>
  <si>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</si>
  <si>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</si>
  <si>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</si>
  <si>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</si>
  <si>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</si>
  <si>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</si>
  <si>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</si>
  <si>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</si>
  <si>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</si>
  <si>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</si>
  <si>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</si>
  <si>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</si>
  <si>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</si>
  <si>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</si>
  <si>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</si>
  <si>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</si>
  <si>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</si>
  <si>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</si>
  <si>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</si>
  <si>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</si>
  <si>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</si>
  <si>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</si>
  <si>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</si>
  <si>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</si>
  <si>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</si>
  <si>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</si>
  <si>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</si>
  <si>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</si>
  <si>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</si>
  <si>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</si>
  <si>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</si>
  <si>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</si>
  <si>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</si>
  <si>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</si>
  <si>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</si>
  <si>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</si>
  <si>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</si>
  <si>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</si>
  <si>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</si>
  <si>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</si>
  <si>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</si>
  <si>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</si>
  <si>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</si>
  <si>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</si>
  <si>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</si>
  <si>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</si>
  <si>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</si>
  <si>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</si>
  <si>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</si>
  <si>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</si>
  <si>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</si>
  <si>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</si>
  <si>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</si>
  <si>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</si>
  <si>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</si>
  <si>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</si>
  <si>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</si>
  <si>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</si>
  <si>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</si>
  <si>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</si>
  <si>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</si>
  <si>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</si>
  <si>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</si>
  <si>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</si>
  <si>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</si>
  <si>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</si>
  <si>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</si>
  <si>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</si>
  <si>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</si>
  <si>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</si>
  <si>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</si>
  <si>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</si>
  <si>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</si>
  <si>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</si>
  <si>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</si>
  <si>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</si>
  <si>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</si>
  <si>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</si>
  <si>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</si>
  <si>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</si>
  <si>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</si>
  <si>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</si>
  <si>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</si>
  <si>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</si>
  <si>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</si>
  <si>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</si>
  <si>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</si>
  <si>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</si>
  <si>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</si>
  <si>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</si>
  <si>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</si>
  <si>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</si>
  <si>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</si>
  <si>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</si>
  <si>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</si>
  <si>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</si>
  <si>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</si>
  <si>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</si>
  <si>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</si>
  <si>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</si>
  <si>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</si>
  <si>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</si>
  <si>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</si>
  <si>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</si>
  <si>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</si>
  <si>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</si>
  <si>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</si>
  <si>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</si>
  <si>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</si>
  <si>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</si>
  <si>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</si>
  <si>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</si>
  <si>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</si>
  <si>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</si>
  <si>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</si>
  <si>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</si>
  <si>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</si>
  <si>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</si>
  <si>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</si>
  <si>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</si>
  <si>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</si>
  <si>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</si>
  <si>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</si>
  <si>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</si>
  <si>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</si>
  <si>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</si>
  <si>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</si>
  <si>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</si>
  <si>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</si>
  <si>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</si>
  <si>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</si>
  <si>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</si>
  <si>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</si>
  <si>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</si>
  <si>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</si>
  <si>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</si>
  <si>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</si>
  <si>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</si>
  <si>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</si>
  <si>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</si>
  <si>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</si>
  <si>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</si>
  <si>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</si>
  <si>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</si>
  <si>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</si>
  <si>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</si>
  <si>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</si>
  <si>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</si>
  <si>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</si>
  <si>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</si>
  <si>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</si>
  <si>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</si>
  <si>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</si>
  <si>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</si>
  <si>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</si>
  <si>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</si>
  <si>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</si>
  <si>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</si>
  <si>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</si>
  <si>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</si>
  <si>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</si>
  <si>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</si>
  <si>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</si>
  <si>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</si>
  <si>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</si>
  <si>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</si>
  <si>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</si>
  <si>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</si>
  <si>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</si>
  <si>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</si>
  <si>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</si>
  <si>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</si>
  <si>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</si>
  <si>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</si>
  <si>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</si>
  <si>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</si>
  <si>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</si>
  <si>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</si>
  <si>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</si>
  <si>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</si>
  <si>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</si>
  <si>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</si>
  <si>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</si>
  <si>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</si>
  <si>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</si>
  <si>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</si>
  <si>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</si>
  <si>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</si>
  <si>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</si>
  <si>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</si>
  <si>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</si>
  <si>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</si>
  <si>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</si>
  <si>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</si>
  <si>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</si>
  <si>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</si>
  <si>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</si>
  <si>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</si>
  <si>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</si>
  <si>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</si>
  <si>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</si>
  <si>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</si>
  <si>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</si>
  <si>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</si>
  <si>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</si>
  <si>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</si>
  <si>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</si>
  <si>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</si>
  <si>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</si>
  <si>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</si>
  <si>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</si>
  <si>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</si>
  <si>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</si>
  <si>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</si>
  <si>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</si>
  <si>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</si>
  <si>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</si>
  <si>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</si>
  <si>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</si>
  <si>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</si>
  <si>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</si>
  <si>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</si>
  <si>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</si>
  <si>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</si>
  <si>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</si>
  <si>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</si>
  <si>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</si>
  <si>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</si>
  <si>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</si>
  <si>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</si>
  <si>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</si>
  <si>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</si>
  <si>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</si>
  <si>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</si>
  <si>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</si>
  <si>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</si>
  <si>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</si>
  <si>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</si>
  <si>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</si>
  <si>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</si>
  <si>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</si>
  <si>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</si>
  <si>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</si>
  <si>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</si>
  <si>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</si>
  <si>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</si>
  <si>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</si>
  <si>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</si>
  <si>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</si>
  <si>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</si>
  <si>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</si>
  <si>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</si>
  <si>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</si>
  <si>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</si>
  <si>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</si>
  <si>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</si>
  <si>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</si>
  <si>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</si>
  <si>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</si>
  <si>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</si>
  <si>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</si>
  <si>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</si>
  <si>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</si>
  <si>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</si>
  <si>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</si>
  <si>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</si>
  <si>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</si>
  <si>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</si>
  <si>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</si>
  <si>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</si>
  <si>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</si>
  <si>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</si>
  <si>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</si>
  <si>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</si>
  <si>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</si>
  <si>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</si>
  <si>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</si>
  <si>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</si>
  <si>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</si>
  <si>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</si>
  <si>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</si>
  <si>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</si>
  <si>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</si>
  <si>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</si>
  <si>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</si>
  <si>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</si>
  <si>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</si>
  <si>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</si>
  <si>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</si>
  <si>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</si>
  <si>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</si>
  <si>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</si>
  <si>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</si>
  <si>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</si>
  <si>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</si>
  <si>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</si>
  <si>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</si>
  <si>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</si>
  <si>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</si>
  <si>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</si>
  <si>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</si>
  <si>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</si>
  <si>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</si>
  <si>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</si>
  <si>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</si>
  <si>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</si>
  <si>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</si>
  <si>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</si>
  <si>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</si>
  <si>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</si>
  <si>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</si>
  <si>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</si>
  <si>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</si>
  <si>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</si>
  <si>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</si>
  <si>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</si>
  <si>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</si>
  <si>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</si>
  <si>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</si>
  <si>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</si>
  <si>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</si>
  <si>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</si>
  <si>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</si>
  <si>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</si>
  <si>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</si>
  <si>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</si>
  <si>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</si>
  <si>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</si>
  <si>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</si>
  <si>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</si>
  <si>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</si>
  <si>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</si>
  <si>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</si>
  <si>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</si>
  <si>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</si>
  <si>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</si>
  <si>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</si>
  <si>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</si>
  <si>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</si>
  <si>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</si>
  <si>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</si>
  <si>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</si>
  <si>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</si>
  <si>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</si>
  <si>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</si>
  <si>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</si>
  <si>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</si>
  <si>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</si>
  <si>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</si>
  <si>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</si>
  <si>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</si>
  <si>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</si>
  <si>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</si>
  <si>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</si>
  <si>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</si>
  <si>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</si>
  <si>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</si>
  <si>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</si>
  <si>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</si>
  <si>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</si>
  <si>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</si>
  <si>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</si>
  <si>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</si>
  <si>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</si>
  <si>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</si>
  <si>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</si>
  <si>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</si>
  <si>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</si>
  <si>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</si>
  <si>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</si>
  <si>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</si>
  <si>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</si>
  <si>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</si>
  <si>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</si>
  <si>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</si>
  <si>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</si>
  <si>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</si>
  <si>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</si>
  <si>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</si>
  <si>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</si>
  <si>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</si>
  <si>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</si>
  <si>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</si>
  <si>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</si>
  <si>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</si>
  <si>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</si>
  <si>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</si>
  <si>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</si>
  <si>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</si>
  <si>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</si>
  <si>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</si>
  <si>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</si>
  <si>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</si>
  <si>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</si>
  <si>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</si>
  <si>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</si>
  <si>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</si>
  <si>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</si>
  <si>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</si>
  <si>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</si>
  <si>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</si>
  <si>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</si>
  <si>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</si>
  <si>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</si>
  <si>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</si>
  <si>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</si>
  <si>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</si>
  <si>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</si>
  <si>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</si>
  <si>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</si>
  <si>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</si>
  <si>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</si>
  <si>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</si>
  <si>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</si>
  <si>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</si>
  <si>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</si>
  <si>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</si>
  <si>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</si>
  <si>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</si>
  <si>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</si>
  <si>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</si>
  <si>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</si>
  <si>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</si>
  <si>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</si>
  <si>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</si>
  <si>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</si>
  <si>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</si>
  <si>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</si>
  <si>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</si>
  <si>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</si>
  <si>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</si>
  <si>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</si>
  <si>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</si>
  <si>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</si>
  <si>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</si>
  <si>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</si>
  <si>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</si>
  <si>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</si>
  <si>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</si>
  <si>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</si>
  <si>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</si>
  <si>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</si>
  <si>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</si>
  <si>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</si>
  <si>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</si>
  <si>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</si>
  <si>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</si>
  <si>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</si>
  <si>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</si>
  <si>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</si>
  <si>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</si>
  <si>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</si>
  <si>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</si>
  <si>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</si>
  <si>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</si>
  <si>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</si>
  <si>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</si>
  <si>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</si>
  <si>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</si>
  <si>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</si>
  <si>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</si>
  <si>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</si>
  <si>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</si>
  <si>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</si>
  <si>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</si>
  <si>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</si>
  <si>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</si>
  <si>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</si>
  <si>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</si>
  <si>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</si>
  <si>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</si>
  <si>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</si>
  <si>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</si>
  <si>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</si>
  <si>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</si>
  <si>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</si>
  <si>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</si>
  <si>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</si>
  <si>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</si>
  <si>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</si>
  <si>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</si>
  <si>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</si>
  <si>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</si>
  <si>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</si>
  <si>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</si>
  <si>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</si>
  <si>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</si>
  <si>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</si>
  <si>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</si>
  <si>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</si>
  <si>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</si>
  <si>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</si>
  <si>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</si>
  <si>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</si>
  <si>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</si>
  <si>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</si>
  <si>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</si>
  <si>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</si>
  <si>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</si>
  <si>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</si>
  <si>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</si>
  <si>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</si>
  <si>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</si>
  <si>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</si>
  <si>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</si>
  <si>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</si>
  <si>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</si>
  <si>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</si>
  <si>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</si>
  <si>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</si>
  <si>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</si>
  <si>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</si>
  <si>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</si>
  <si>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</si>
  <si>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</si>
  <si>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</si>
  <si>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</si>
  <si>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</si>
  <si>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</si>
  <si>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</si>
  <si>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</si>
  <si>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</si>
  <si>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</si>
  <si>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</si>
  <si>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</si>
  <si>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</si>
  <si>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</si>
  <si>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</si>
  <si>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</si>
  <si>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</si>
  <si>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</si>
  <si>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</si>
  <si>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</si>
  <si>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</si>
  <si>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</si>
  <si>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</si>
  <si>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</si>
  <si>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</si>
  <si>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</si>
  <si>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</si>
  <si>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</si>
  <si>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</si>
  <si>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</si>
  <si>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</si>
  <si>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</si>
  <si>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</si>
  <si>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</si>
  <si>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</si>
  <si>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</si>
  <si>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</si>
  <si>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</si>
  <si>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</si>
  <si>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</si>
  <si>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</si>
  <si>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</si>
  <si>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</si>
  <si>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</si>
  <si>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</si>
  <si>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</si>
  <si>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</si>
  <si>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</si>
  <si>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</si>
  <si>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</si>
  <si>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</si>
  <si>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</si>
  <si>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</si>
  <si>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</si>
  <si>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</si>
  <si>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</si>
  <si>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</si>
  <si>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</si>
  <si>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</si>
  <si>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</si>
  <si>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</si>
  <si>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</si>
  <si>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</si>
  <si>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</si>
  <si>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</si>
  <si>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</si>
  <si>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</si>
  <si>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</si>
  <si>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</si>
  <si>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</si>
  <si>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</si>
  <si>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</si>
  <si>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</si>
  <si>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</si>
  <si>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</si>
  <si>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</si>
  <si>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</si>
  <si>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</si>
  <si>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</si>
  <si>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</si>
  <si>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</si>
  <si>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</si>
  <si>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</si>
  <si>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</si>
  <si>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</si>
  <si>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</si>
  <si>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</si>
  <si>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</si>
  <si>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</si>
  <si>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</si>
  <si>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</si>
  <si>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</si>
  <si>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</si>
  <si>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</si>
  <si>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</si>
  <si>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</si>
  <si>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</si>
  <si>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</si>
  <si>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</si>
  <si>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</si>
  <si>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</si>
  <si>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</si>
  <si>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</si>
  <si>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</si>
  <si>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</si>
  <si>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</si>
  <si>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</si>
  <si>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</si>
  <si>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</si>
  <si>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</si>
  <si>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</si>
  <si>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</si>
  <si>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</si>
  <si>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</si>
  <si>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</si>
  <si>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</si>
  <si>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</si>
  <si>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</si>
  <si>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</si>
  <si>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</si>
  <si>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</si>
  <si>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</si>
  <si>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</si>
  <si>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</si>
  <si>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</si>
  <si>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</si>
  <si>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</si>
  <si>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</si>
  <si>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</si>
  <si>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</si>
  <si>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</si>
  <si>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</si>
  <si>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</si>
  <si>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</si>
  <si>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</si>
  <si>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</si>
  <si>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</si>
  <si>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</si>
  <si>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</si>
  <si>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</si>
  <si>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</si>
  <si>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</si>
  <si>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</si>
  <si>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</si>
  <si>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</si>
  <si>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</si>
  <si>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</si>
  <si>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</si>
  <si>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</si>
  <si>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</si>
  <si>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</si>
  <si>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</si>
  <si>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</si>
  <si>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</si>
  <si>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</si>
  <si>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</si>
  <si>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</si>
  <si>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</si>
  <si>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</si>
  <si>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</si>
  <si>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</si>
  <si>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</si>
  <si>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</si>
  <si>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</si>
  <si>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</si>
  <si>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</si>
  <si>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</si>
  <si>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</si>
  <si>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</si>
  <si>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</si>
  <si>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</si>
  <si>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</si>
  <si>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</si>
  <si>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</si>
  <si>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</si>
  <si>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</si>
  <si>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</si>
  <si>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</si>
  <si>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</si>
  <si>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</si>
  <si>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</si>
  <si>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</si>
  <si>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</si>
  <si>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</si>
  <si>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</si>
  <si>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</si>
  <si>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</si>
  <si>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</si>
  <si>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</si>
  <si>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</si>
  <si>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</si>
  <si>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</si>
  <si>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</si>
  <si>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</si>
  <si>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</si>
  <si>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</si>
  <si>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</si>
  <si>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</si>
  <si>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</si>
  <si>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</si>
  <si>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</si>
  <si>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</si>
  <si>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</si>
  <si>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</si>
  <si>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</si>
  <si>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</si>
  <si>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</si>
  <si>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</si>
  <si>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</si>
  <si>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</si>
  <si>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</si>
  <si>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</si>
  <si>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</si>
  <si>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</si>
  <si>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</si>
  <si>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</si>
  <si>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</si>
  <si>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</si>
  <si>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</si>
  <si>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</si>
  <si>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</si>
  <si>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</si>
  <si>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</si>
  <si>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</si>
  <si>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</si>
  <si>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</si>
  <si>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</si>
  <si>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</si>
  <si>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</si>
  <si>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</si>
  <si>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</si>
  <si>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</si>
  <si>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</si>
  <si>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</si>
  <si>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</si>
  <si>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</si>
  <si>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</si>
  <si>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</si>
  <si>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</si>
  <si>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</si>
  <si>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</si>
  <si>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</si>
  <si>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</si>
  <si>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</si>
  <si>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</si>
  <si>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</si>
  <si>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</si>
  <si>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</si>
  <si>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</si>
  <si>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</si>
  <si>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</si>
  <si>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</si>
  <si>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</si>
  <si>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</si>
  <si>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</si>
  <si>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</si>
  <si>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</si>
  <si>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</si>
  <si>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</si>
  <si>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</si>
  <si>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</si>
  <si>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</si>
  <si>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</si>
  <si>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</si>
  <si>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</si>
  <si>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</si>
  <si>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</si>
  <si>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</si>
  <si>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</si>
  <si>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</si>
  <si>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</si>
  <si>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</si>
  <si>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</si>
  <si>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</si>
  <si>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</si>
  <si>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</si>
  <si>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</si>
  <si>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</si>
  <si>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</si>
  <si>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</si>
  <si>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</si>
  <si>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</si>
  <si>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</si>
  <si>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</si>
  <si>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</si>
  <si>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</si>
  <si>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</si>
  <si>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</si>
  <si>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</si>
  <si>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</si>
  <si>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</si>
  <si>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</si>
  <si>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</si>
  <si>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</si>
  <si>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</si>
  <si>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</si>
  <si>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</si>
  <si>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</si>
  <si>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</si>
  <si>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</si>
  <si>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</si>
  <si>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</si>
  <si>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</si>
  <si>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</si>
  <si>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</si>
  <si>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</si>
  <si>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</si>
  <si>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</si>
  <si>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</si>
  <si>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</si>
  <si>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</si>
  <si>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</si>
  <si>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</si>
  <si>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</si>
  <si>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</si>
  <si>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</si>
  <si>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</si>
  <si>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</si>
  <si>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</si>
  <si>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</si>
  <si>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</si>
  <si>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</si>
  <si>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</si>
  <si>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</si>
  <si>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</si>
  <si>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</si>
  <si>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</si>
  <si>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</si>
  <si>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</si>
  <si>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</si>
  <si>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</si>
  <si>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</si>
  <si>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</si>
  <si>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</si>
  <si>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</si>
  <si>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</si>
  <si>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</si>
  <si>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</si>
  <si>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</si>
  <si>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</si>
  <si>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</si>
  <si>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</si>
  <si>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</si>
  <si>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</si>
  <si>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</si>
  <si>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</si>
  <si>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</si>
  <si>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</si>
  <si>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</si>
  <si>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</si>
  <si>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</si>
  <si>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</si>
  <si>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</si>
  <si>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</si>
  <si>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</si>
  <si>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</si>
  <si>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</si>
  <si>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</si>
  <si>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</si>
  <si>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</si>
  <si>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</si>
  <si>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</si>
  <si>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</si>
  <si>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</si>
  <si>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</si>
  <si>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</si>
  <si>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</si>
  <si>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</si>
  <si>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</si>
  <si>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</si>
  <si>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</si>
  <si>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</si>
  <si>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</si>
  <si>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</si>
  <si>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</si>
  <si>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</si>
  <si>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</si>
  <si>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</si>
  <si>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</si>
  <si>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</si>
  <si>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</si>
  <si>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</si>
  <si>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</si>
  <si>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</si>
  <si>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</si>
  <si>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</si>
  <si>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</si>
  <si>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</si>
  <si>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</si>
  <si>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</si>
  <si>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</si>
  <si>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</si>
  <si>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</si>
  <si>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</si>
  <si>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</si>
  <si>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</si>
  <si>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</si>
  <si>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</si>
  <si>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</si>
  <si>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</si>
  <si>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</si>
  <si>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</si>
  <si>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</si>
  <si>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</si>
  <si>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</si>
  <si>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</si>
  <si>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</si>
  <si>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</si>
  <si>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</si>
  <si>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</si>
  <si>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</si>
  <si>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</si>
  <si>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</si>
  <si>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</si>
  <si>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</si>
  <si>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</si>
  <si>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</si>
  <si>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</si>
  <si>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</si>
  <si>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</si>
  <si>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</si>
  <si>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</si>
  <si>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</si>
  <si>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</si>
  <si>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</si>
  <si>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</si>
  <si>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</si>
  <si>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</si>
  <si>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</si>
  <si>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</si>
  <si>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</si>
  <si>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</si>
  <si>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</si>
  <si>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</si>
  <si>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</si>
  <si>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</si>
  <si>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</si>
  <si>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</si>
  <si>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</si>
  <si>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</si>
  <si>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</si>
  <si>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</si>
  <si>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</si>
  <si>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</si>
  <si>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</si>
  <si>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</si>
  <si>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</si>
  <si>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</si>
  <si>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</si>
  <si>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</si>
  <si>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</si>
  <si>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</si>
  <si>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</si>
  <si>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</si>
  <si>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</si>
  <si>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</si>
  <si>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</si>
  <si>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</si>
  <si>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</si>
  <si>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</si>
  <si>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</si>
  <si>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</si>
  <si>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</si>
  <si>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</si>
  <si>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</si>
  <si>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</si>
  <si>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</si>
  <si>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</si>
  <si>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</si>
  <si>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</si>
  <si>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</si>
  <si>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</si>
  <si>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</si>
  <si>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</si>
  <si>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</si>
  <si>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</si>
  <si>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</si>
  <si>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</si>
  <si>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</si>
  <si>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</si>
  <si>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</si>
  <si>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</si>
  <si>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</si>
  <si>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</si>
  <si>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</si>
  <si>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</si>
  <si>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</si>
  <si>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</si>
  <si>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</si>
  <si>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</si>
  <si>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</si>
  <si>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</si>
  <si>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</si>
  <si>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</si>
  <si>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</si>
  <si>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</si>
  <si>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</si>
  <si>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</si>
  <si>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</si>
  <si>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</si>
  <si>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</si>
  <si>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</si>
  <si>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</si>
  <si>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</si>
  <si>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</si>
  <si>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</si>
  <si>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</si>
  <si>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</si>
  <si>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</si>
  <si>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</si>
  <si>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</si>
  <si>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</si>
  <si>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</si>
  <si>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</si>
  <si>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</si>
  <si>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</si>
  <si>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</si>
  <si>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</si>
  <si>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</si>
  <si>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</si>
  <si>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</si>
  <si>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</si>
  <si>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</si>
  <si>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</si>
  <si>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</si>
  <si>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</si>
  <si>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</si>
  <si>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</si>
  <si>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</si>
  <si>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</si>
  <si>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</si>
  <si>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</si>
  <si>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</si>
  <si>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</si>
  <si>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</si>
  <si>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</si>
  <si>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</si>
  <si>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</si>
  <si>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</si>
  <si>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</si>
  <si>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</si>
  <si>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</si>
  <si>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</si>
  <si>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</si>
  <si>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</si>
  <si>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</si>
  <si>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</si>
  <si>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</si>
  <si>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</si>
  <si>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</si>
  <si>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</si>
  <si>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</si>
  <si>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</si>
  <si>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</si>
  <si>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</si>
  <si>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</si>
  <si>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</si>
  <si>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</si>
  <si>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</si>
  <si>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</si>
  <si>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</si>
  <si>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</si>
  <si>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</si>
  <si>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</si>
  <si>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</si>
  <si>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</si>
  <si>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</si>
  <si>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</si>
  <si>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</si>
  <si>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</si>
  <si>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</si>
  <si>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</si>
  <si>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</si>
  <si>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</si>
  <si>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</si>
  <si>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</si>
  <si>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</si>
  <si>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</si>
  <si>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</si>
  <si>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</si>
  <si>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</si>
  <si>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</si>
  <si>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</si>
  <si>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</si>
  <si>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</si>
  <si>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</si>
  <si>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</si>
  <si>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</si>
  <si>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</si>
  <si>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</si>
  <si>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</si>
  <si>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</si>
  <si>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</si>
  <si>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</si>
  <si>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</si>
  <si>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</si>
  <si>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</si>
  <si>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</si>
  <si>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</si>
  <si>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</si>
  <si>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</si>
  <si>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</si>
  <si>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</si>
  <si>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</si>
  <si>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</si>
  <si>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</si>
  <si>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</si>
  <si>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</si>
  <si>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</si>
  <si>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</si>
  <si>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</si>
  <si>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</si>
  <si>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</si>
  <si>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</si>
  <si>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</si>
  <si>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</si>
  <si>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</si>
  <si>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</si>
  <si>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</si>
  <si>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</si>
  <si>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</si>
  <si>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</si>
  <si>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</si>
  <si>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</si>
  <si>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</si>
  <si>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</si>
  <si>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</si>
  <si>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</si>
  <si>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</si>
  <si>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</si>
  <si>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</si>
  <si>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</si>
  <si>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</si>
  <si>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</si>
  <si>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</si>
  <si>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</si>
  <si>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</si>
  <si>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</si>
  <si>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</si>
  <si>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</si>
  <si>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</si>
  <si>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</si>
  <si>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</si>
  <si>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</si>
  <si>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</si>
  <si>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</si>
  <si>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</si>
  <si>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</si>
  <si>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</si>
  <si>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</si>
  <si>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</si>
  <si>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</si>
  <si>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</si>
  <si>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</si>
  <si>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</si>
  <si>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</si>
  <si>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</si>
  <si>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</si>
  <si>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</si>
  <si>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</si>
  <si>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</si>
  <si>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</si>
  <si>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</si>
  <si>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</si>
  <si>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</si>
  <si>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</si>
  <si>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</si>
  <si>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</si>
  <si>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</si>
  <si>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</si>
  <si>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</si>
  <si>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</si>
  <si>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</si>
  <si>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</si>
  <si>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</si>
  <si>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</si>
  <si>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</si>
  <si>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</si>
  <si>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</si>
  <si>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</si>
  <si>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</si>
  <si>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</si>
  <si>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</si>
  <si>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</si>
  <si>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</si>
  <si>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</si>
  <si>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</si>
  <si>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</si>
  <si>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</si>
  <si>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</si>
  <si>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</si>
  <si>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</si>
  <si>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</si>
  <si>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</si>
  <si>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</si>
  <si>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</si>
  <si>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</si>
  <si>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</si>
  <si>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</si>
  <si>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</si>
  <si>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</si>
  <si>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</si>
  <si>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</si>
  <si>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</si>
  <si>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</si>
  <si>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</si>
  <si>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</si>
  <si>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</si>
  <si>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</si>
  <si>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</si>
  <si>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</si>
  <si>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</si>
  <si>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</si>
  <si>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</si>
  <si>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</si>
  <si>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</si>
  <si>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</si>
  <si>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</si>
  <si>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</si>
  <si>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</si>
  <si>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</si>
  <si>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</si>
  <si>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</si>
  <si>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</si>
  <si>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</si>
  <si>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</si>
  <si>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</si>
  <si>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</si>
  <si>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</si>
  <si>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</si>
  <si>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</si>
  <si>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</si>
  <si>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</si>
  <si>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</si>
  <si>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</si>
  <si>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</si>
  <si>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</si>
  <si>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</si>
  <si>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</si>
  <si>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</si>
  <si>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</si>
  <si>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</si>
  <si>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</si>
  <si>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</si>
  <si>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</si>
  <si>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</si>
  <si>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</si>
  <si>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</si>
  <si>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</si>
  <si>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</si>
  <si>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</si>
  <si>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</si>
  <si>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</si>
  <si>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</si>
  <si>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</si>
  <si>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</si>
  <si>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</si>
  <si>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</si>
  <si>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</si>
  <si>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</si>
  <si>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</si>
  <si>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</si>
  <si>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</si>
  <si>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</si>
  <si>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</si>
  <si>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</si>
  <si>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</si>
  <si>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</si>
  <si>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</si>
  <si>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</si>
  <si>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</si>
  <si>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</si>
  <si>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</si>
  <si>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</si>
  <si>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</si>
  <si>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</si>
  <si>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</si>
  <si>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</si>
  <si>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</si>
  <si>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</si>
  <si>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</si>
  <si>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</si>
  <si>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</si>
  <si>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</si>
  <si>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</si>
  <si>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</si>
  <si>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</si>
  <si>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</si>
  <si>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</si>
  <si>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</si>
  <si>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</si>
  <si>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</si>
  <si>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</si>
  <si>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</si>
  <si>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</si>
  <si>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</si>
  <si>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</si>
  <si>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</si>
  <si>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</si>
  <si>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</si>
  <si>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</si>
  <si>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</si>
  <si>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</si>
  <si>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</si>
  <si>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</si>
  <si>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</si>
  <si>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</si>
  <si>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</si>
  <si>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</si>
  <si>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</si>
  <si>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</si>
  <si>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</si>
  <si>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</si>
  <si>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</si>
  <si>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</si>
  <si>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</si>
  <si>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</si>
  <si>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</si>
  <si>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</si>
  <si>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</si>
  <si>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</si>
  <si>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</si>
  <si>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</si>
  <si>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</si>
  <si>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</si>
  <si>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</si>
  <si>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</si>
  <si>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</si>
  <si>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</si>
  <si>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</si>
  <si>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</si>
  <si>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</si>
  <si>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</si>
  <si>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</si>
  <si>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</si>
  <si>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</si>
  <si>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</si>
  <si>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</si>
  <si>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</si>
  <si>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</si>
  <si>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</si>
  <si>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</si>
  <si>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</si>
  <si>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</si>
  <si>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</si>
  <si>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</si>
  <si>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</si>
  <si>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</si>
  <si>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</si>
  <si>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</si>
  <si>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</si>
  <si>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</si>
  <si>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</si>
  <si>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</si>
  <si>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</si>
  <si>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</si>
  <si>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</si>
  <si>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</si>
  <si>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</si>
  <si>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</si>
  <si>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</si>
  <si>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</si>
  <si>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</si>
  <si>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</si>
  <si>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</si>
  <si>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</si>
  <si>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</si>
  <si>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</si>
  <si>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</si>
  <si>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</si>
  <si>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</si>
  <si>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</si>
  <si>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</si>
  <si>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</si>
  <si>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</si>
  <si>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</si>
  <si>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</si>
  <si>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</si>
  <si>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</si>
  <si>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</si>
  <si>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</si>
  <si>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</si>
  <si>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</si>
  <si>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</si>
  <si>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</si>
  <si>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</si>
  <si>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</si>
  <si>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</si>
  <si>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</si>
  <si>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</si>
  <si>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</si>
  <si>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</si>
  <si>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</si>
  <si>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</si>
  <si>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</si>
  <si>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</si>
  <si>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</si>
  <si>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</si>
  <si>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</si>
  <si>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</si>
  <si>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</si>
  <si>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</si>
  <si>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</si>
  <si>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</si>
  <si>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</si>
  <si>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</si>
  <si>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</si>
  <si>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</si>
  <si>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</si>
  <si>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</si>
  <si>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</si>
  <si>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</si>
  <si>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</si>
  <si>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</si>
  <si>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</si>
  <si>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</si>
  <si>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</si>
  <si>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</si>
  <si>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</si>
  <si>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</si>
  <si>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</si>
  <si>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</si>
  <si>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</si>
  <si>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</si>
  <si>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</si>
  <si>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</si>
  <si>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</si>
  <si>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</si>
  <si>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</si>
  <si>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</si>
  <si>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</si>
  <si>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</si>
  <si>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</si>
  <si>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</si>
  <si>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</si>
  <si>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</si>
  <si>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</si>
  <si>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</si>
  <si>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</si>
  <si>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</si>
  <si>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</si>
  <si>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</si>
  <si>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</si>
  <si>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</si>
  <si>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</si>
  <si>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</si>
  <si>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</si>
  <si>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</si>
  <si>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</si>
  <si>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</si>
  <si>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</si>
  <si>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</si>
  <si>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</si>
  <si>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</si>
  <si>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</si>
  <si>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</si>
  <si>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</si>
  <si>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</si>
  <si>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</si>
  <si>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</si>
  <si>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</si>
  <si>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</si>
  <si>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</si>
  <si>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</si>
  <si>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</si>
  <si>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</si>
  <si>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</si>
  <si>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</si>
  <si>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</si>
  <si>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</si>
  <si>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</si>
  <si>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</si>
  <si>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</si>
  <si>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</si>
  <si>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</si>
  <si>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</si>
  <si>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</si>
  <si>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</si>
  <si>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</si>
  <si>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</si>
  <si>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</si>
  <si>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</si>
  <si>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</si>
  <si>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</si>
  <si>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</si>
  <si>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</si>
  <si>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</si>
  <si>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</si>
  <si>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</si>
  <si>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</si>
  <si>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</si>
  <si>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</si>
  <si>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</si>
  <si>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</si>
  <si>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</si>
  <si>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</si>
  <si>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</si>
  <si>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</si>
  <si>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</si>
  <si>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</si>
  <si>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</si>
  <si>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</si>
  <si>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</si>
  <si>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</si>
  <si>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</si>
  <si>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</si>
  <si>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</si>
  <si>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</si>
  <si>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</si>
  <si>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</si>
  <si>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</si>
  <si>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</si>
  <si>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</si>
  <si>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</si>
  <si>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</si>
  <si>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</si>
  <si>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</si>
  <si>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</si>
  <si>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</si>
  <si>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</si>
  <si>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</si>
  <si>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</si>
  <si>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</si>
  <si>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</si>
  <si>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</si>
  <si>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</si>
  <si>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</si>
  <si>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</si>
  <si>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</si>
  <si>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</si>
  <si>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</si>
  <si>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</si>
  <si>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</si>
  <si>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</si>
  <si>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</si>
  <si>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</si>
  <si>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</si>
  <si>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</si>
  <si>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</si>
  <si>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</si>
  <si>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</si>
  <si>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</si>
  <si>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</si>
  <si>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</si>
  <si>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</si>
  <si>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</si>
  <si>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</si>
  <si>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</si>
  <si>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</si>
  <si>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</si>
  <si>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</si>
  <si>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</si>
  <si>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</si>
  <si>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</si>
  <si>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</si>
  <si>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</si>
  <si>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</si>
  <si>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</si>
  <si>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</si>
  <si>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</si>
  <si>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</si>
  <si>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</si>
  <si>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</si>
  <si>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</si>
  <si>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</si>
  <si>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</si>
  <si>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</si>
  <si>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</si>
  <si>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</si>
  <si>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</si>
  <si>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</si>
  <si>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</si>
  <si>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</si>
  <si>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</si>
  <si>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</si>
  <si>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</si>
  <si>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</si>
  <si>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</si>
  <si>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</si>
  <si>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</si>
  <si>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</si>
  <si>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</si>
  <si>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</si>
  <si>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</si>
  <si>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</si>
  <si>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</si>
  <si>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</si>
  <si>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</si>
  <si>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</si>
  <si>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</si>
  <si>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</si>
  <si>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</si>
  <si>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</si>
  <si>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</si>
  <si>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</si>
  <si>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</si>
  <si>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</si>
  <si>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</si>
  <si>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</si>
  <si>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</si>
  <si>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</si>
  <si>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</si>
  <si>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</si>
  <si>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</si>
  <si>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</si>
  <si>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</si>
  <si>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</si>
  <si>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</si>
  <si>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</si>
  <si>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</si>
  <si>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</si>
  <si>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</si>
  <si>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</si>
  <si>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</si>
  <si>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</si>
  <si>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</si>
  <si>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</si>
  <si>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</si>
  <si>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</si>
  <si>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</si>
  <si>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</si>
  <si>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</si>
  <si>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</si>
  <si>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</si>
  <si>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</si>
  <si>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</si>
  <si>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</si>
  <si>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</si>
  <si>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</si>
  <si>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</si>
  <si>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</si>
  <si>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</si>
  <si>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</si>
  <si>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</si>
  <si>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</si>
  <si>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</si>
  <si>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</si>
  <si>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</si>
  <si>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</si>
  <si>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</si>
  <si>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</si>
  <si>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</si>
  <si>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</si>
  <si>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</si>
  <si>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</si>
  <si>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</si>
  <si>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</si>
  <si>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</si>
  <si>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</si>
  <si>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</si>
  <si>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</si>
  <si>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</si>
  <si>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</si>
  <si>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</si>
  <si>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</si>
  <si>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</si>
  <si>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</si>
  <si>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</si>
  <si>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</si>
  <si>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</si>
  <si>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</si>
  <si>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</si>
  <si>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</si>
  <si>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</si>
  <si>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</si>
  <si>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</si>
  <si>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</si>
  <si>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</si>
  <si>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</si>
  <si>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</si>
  <si>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</si>
  <si>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</si>
  <si>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</si>
  <si>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</si>
  <si>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</si>
  <si>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</si>
  <si>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</si>
  <si>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</si>
  <si>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</si>
  <si>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</si>
  <si>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</si>
  <si>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</si>
  <si>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</si>
  <si>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</si>
  <si>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</si>
  <si>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</si>
  <si>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</si>
  <si>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</si>
  <si>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</si>
  <si>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</si>
  <si>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</si>
  <si>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</si>
  <si>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</si>
  <si>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</si>
  <si>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</si>
  <si>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</si>
  <si>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</si>
  <si>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</si>
  <si>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</si>
  <si>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</si>
  <si>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</si>
  <si>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</si>
  <si>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</si>
  <si>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</si>
  <si>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</si>
  <si>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</si>
  <si>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</si>
  <si>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</si>
  <si>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</si>
  <si>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</si>
  <si>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</si>
  <si>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</si>
  <si>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</si>
  <si>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</si>
  <si>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</si>
  <si>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</si>
  <si>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</si>
  <si>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</si>
  <si>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</si>
  <si>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</si>
  <si>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</si>
  <si>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</si>
  <si>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</si>
  <si>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</si>
  <si>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</si>
  <si>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</si>
  <si>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</si>
  <si>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</si>
  <si>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</si>
  <si>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</si>
  <si>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</si>
  <si>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</si>
  <si>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</si>
  <si>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</si>
  <si>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</si>
  <si>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</si>
  <si>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</si>
  <si>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</si>
  <si>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</si>
  <si>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</si>
  <si>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</si>
  <si>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</si>
  <si>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</si>
  <si>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</si>
  <si>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</si>
  <si>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</si>
  <si>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</si>
  <si>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</si>
  <si>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</si>
  <si>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</si>
  <si>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</si>
  <si>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</si>
  <si>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</si>
  <si>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</si>
  <si>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</si>
  <si>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</si>
  <si>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</si>
  <si>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</si>
  <si>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</si>
  <si>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</si>
  <si>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</si>
  <si>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</si>
  <si>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</si>
  <si>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</si>
  <si>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</si>
  <si>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</si>
  <si>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</si>
  <si>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</si>
  <si>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</si>
  <si>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</si>
  <si>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</si>
  <si>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</si>
  <si>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</si>
  <si>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</si>
  <si>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</si>
  <si>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</si>
  <si>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</si>
  <si>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</si>
  <si>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</si>
  <si>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</si>
  <si>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</si>
  <si>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</si>
  <si>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</si>
  <si>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</si>
  <si>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</si>
  <si>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</si>
  <si>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</si>
  <si>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</si>
  <si>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</si>
  <si>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</si>
  <si>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</si>
  <si>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</si>
  <si>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</si>
  <si>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</si>
  <si>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</si>
  <si>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</si>
  <si>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</si>
  <si>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</si>
  <si>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</si>
  <si>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</si>
  <si>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</si>
  <si>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</si>
  <si>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</si>
  <si>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</si>
  <si>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</si>
  <si>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</si>
  <si>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</si>
  <si>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</si>
  <si>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</si>
  <si>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</si>
  <si>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</si>
  <si>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</si>
  <si>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</si>
  <si>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</si>
  <si>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</si>
  <si>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</si>
  <si>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</si>
  <si>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</si>
  <si>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</si>
  <si>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</si>
  <si>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</si>
  <si>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</si>
  <si>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</si>
  <si>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</si>
  <si>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</si>
  <si>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</si>
  <si>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</si>
  <si>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</si>
  <si>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</si>
  <si>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</si>
  <si>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</si>
  <si>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</si>
  <si>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</si>
  <si>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</si>
  <si>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</si>
  <si>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</si>
  <si>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</si>
  <si>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</si>
  <si>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</si>
  <si>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</si>
  <si>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</si>
  <si>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</si>
  <si>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</si>
  <si>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</si>
  <si>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</si>
  <si>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</si>
  <si>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</si>
  <si>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</si>
  <si>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</si>
  <si>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</si>
  <si>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</si>
  <si>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</si>
  <si>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</si>
  <si>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</si>
  <si>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</si>
  <si>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</si>
  <si>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</si>
  <si>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</si>
  <si>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</si>
  <si>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</si>
  <si>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</si>
  <si>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</si>
  <si>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</si>
  <si>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</si>
  <si>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</si>
  <si>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</si>
  <si>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</si>
  <si>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</si>
  <si>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</si>
  <si>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</si>
  <si>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</si>
  <si>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</si>
  <si>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</si>
  <si>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</si>
  <si>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</si>
  <si>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</si>
  <si>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</si>
  <si>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</si>
  <si>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</si>
  <si>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</si>
  <si>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</si>
  <si>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</si>
  <si>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</si>
  <si>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</si>
  <si>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</si>
  <si>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</si>
  <si>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</si>
  <si>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</si>
  <si>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</si>
  <si>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</si>
  <si>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</si>
  <si>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</si>
  <si>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</si>
  <si>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</si>
  <si>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</si>
  <si>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</si>
  <si>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</si>
  <si>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</si>
  <si>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</si>
  <si>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</si>
  <si>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</si>
  <si>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</si>
  <si>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</si>
  <si>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</si>
  <si>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</si>
  <si>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</si>
  <si>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</si>
  <si>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</si>
  <si>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</si>
  <si>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</si>
  <si>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</si>
  <si>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</si>
  <si>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</si>
  <si>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</si>
  <si>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</si>
  <si>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</si>
  <si>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</si>
  <si>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</si>
  <si>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</si>
  <si>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</si>
  <si>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</si>
  <si>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</si>
  <si>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</si>
  <si>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</si>
  <si>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</si>
  <si>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</si>
  <si>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</si>
  <si>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</si>
  <si>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</si>
  <si>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</si>
  <si>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</si>
  <si>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</si>
  <si>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</si>
  <si>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</si>
  <si>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</si>
  <si>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</si>
  <si>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</si>
  <si>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</si>
  <si>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</si>
  <si>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</si>
  <si>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</si>
  <si>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</si>
  <si>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</si>
  <si>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</si>
  <si>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</si>
  <si>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</si>
  <si>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</si>
  <si>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</si>
  <si>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</si>
  <si>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</si>
  <si>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</si>
  <si>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</si>
  <si>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</si>
  <si>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</si>
  <si>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</si>
  <si>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</si>
  <si>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</si>
  <si>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</si>
  <si>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</si>
  <si>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</si>
  <si>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</si>
  <si>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</si>
  <si>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</si>
  <si>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</si>
  <si>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</si>
  <si>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</si>
  <si>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</si>
  <si>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</si>
  <si>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</si>
  <si>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</si>
  <si>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</si>
  <si>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</si>
  <si>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</si>
  <si>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</si>
  <si>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</si>
  <si>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</si>
  <si>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</si>
  <si>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</si>
  <si>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</si>
  <si>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</si>
  <si>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</si>
  <si>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</si>
  <si>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</si>
  <si>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</si>
  <si>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</si>
  <si>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</si>
  <si>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</si>
  <si>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</si>
  <si>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</si>
  <si>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</si>
  <si>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</si>
  <si>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</si>
  <si>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</si>
  <si>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</si>
  <si>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</si>
  <si>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</si>
  <si>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</si>
  <si>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</si>
  <si>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</si>
  <si>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</si>
  <si>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</si>
  <si>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</si>
  <si>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</si>
  <si>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</si>
  <si>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</si>
  <si>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</si>
  <si>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</si>
  <si>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</si>
  <si>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</si>
  <si>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</si>
  <si>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</si>
  <si>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</si>
  <si>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</si>
  <si>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</si>
  <si>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</si>
  <si>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</si>
  <si>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</si>
  <si>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</si>
  <si>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</si>
  <si>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</si>
  <si>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</si>
  <si>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</si>
  <si>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</si>
  <si>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</si>
  <si>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</si>
  <si>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</si>
  <si>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</si>
  <si>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</si>
  <si>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</si>
  <si>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</si>
  <si>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</si>
  <si>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</si>
  <si>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</si>
  <si>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</si>
  <si>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</si>
  <si>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</si>
  <si>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</si>
  <si>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</si>
  <si>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</si>
  <si>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</si>
  <si>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</si>
  <si>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</si>
  <si>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</si>
  <si>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</si>
  <si>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</si>
  <si>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</si>
  <si>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</si>
  <si>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</si>
  <si>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</si>
  <si>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</si>
  <si>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</si>
  <si>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</si>
  <si>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</si>
  <si>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</si>
  <si>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</si>
  <si>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</si>
  <si>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</si>
  <si>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</si>
  <si>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</si>
  <si>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</si>
  <si>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</si>
  <si>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</si>
  <si>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</si>
  <si>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</si>
  <si>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</si>
  <si>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</si>
  <si>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</si>
  <si>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</si>
  <si>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</si>
  <si>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</si>
  <si>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</si>
  <si>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</si>
  <si>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</si>
  <si>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</si>
  <si>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</si>
  <si>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</si>
  <si>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</si>
  <si>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</si>
  <si>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</si>
  <si>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</si>
  <si>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</si>
  <si>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</si>
  <si>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</si>
  <si>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</si>
  <si>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</si>
  <si>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</si>
  <si>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</si>
  <si>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</si>
  <si>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</si>
  <si>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</si>
  <si>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</si>
  <si>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</si>
  <si>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</si>
  <si>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</si>
  <si>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</si>
  <si>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</si>
  <si>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</si>
  <si>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</si>
  <si>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</si>
  <si>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</si>
  <si>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</si>
  <si>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</si>
  <si>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</si>
  <si>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</si>
  <si>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</si>
  <si>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</si>
  <si>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</si>
  <si>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</si>
  <si>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</si>
  <si>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</si>
  <si>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</si>
  <si>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</si>
  <si>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</si>
  <si>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</si>
  <si>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</si>
  <si>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</si>
  <si>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</si>
  <si>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</si>
  <si>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</si>
  <si>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</si>
  <si>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</si>
  <si>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</si>
  <si>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</si>
  <si>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</si>
  <si>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</si>
  <si>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</si>
  <si>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</si>
  <si>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</si>
  <si>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</si>
  <si>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</si>
  <si>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</si>
  <si>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</si>
  <si>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</si>
  <si>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</si>
  <si>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</si>
  <si>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</si>
  <si>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</si>
  <si>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</si>
  <si>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</si>
  <si>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</si>
  <si>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</si>
  <si>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</si>
  <si>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</si>
  <si>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</si>
  <si>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</si>
  <si>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</si>
  <si>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</si>
  <si>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</si>
  <si>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</si>
  <si>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</si>
  <si>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</si>
  <si>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</si>
  <si>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</si>
  <si>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</si>
  <si>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</si>
  <si>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</si>
  <si>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</si>
  <si>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</si>
  <si>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</si>
  <si>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</si>
  <si>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</si>
  <si>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</si>
  <si>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</si>
  <si>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</si>
  <si>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</si>
  <si>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</si>
  <si>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</si>
  <si>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</si>
  <si>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</si>
  <si>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</si>
  <si>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</si>
  <si>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</si>
  <si>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</si>
  <si>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</si>
  <si>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</si>
  <si>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</si>
  <si>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</si>
  <si>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</si>
  <si>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</si>
  <si>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</si>
  <si>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</si>
  <si>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</si>
  <si>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</si>
  <si>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</si>
  <si>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</si>
  <si>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</si>
  <si>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</si>
  <si>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</si>
  <si>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</si>
  <si>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</si>
  <si>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</si>
  <si>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</si>
  <si>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</si>
  <si>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</si>
  <si>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</si>
  <si>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</si>
  <si>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</si>
  <si>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</si>
  <si>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</si>
  <si>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</si>
  <si>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</si>
  <si>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</si>
  <si>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</si>
  <si>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</si>
  <si>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</si>
  <si>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</si>
  <si>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</si>
  <si>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</si>
  <si>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</si>
  <si>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</si>
  <si>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</si>
  <si>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</si>
  <si>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</si>
  <si>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</si>
  <si>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</si>
  <si>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</si>
  <si>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</si>
  <si>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</si>
  <si>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</si>
  <si>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</si>
  <si>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</si>
  <si>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</si>
  <si>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</si>
  <si>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</si>
  <si>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</si>
  <si>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</si>
  <si>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</si>
  <si>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</si>
  <si>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</si>
  <si>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</si>
  <si>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</si>
  <si>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</si>
  <si>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</si>
  <si>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</si>
  <si>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</si>
  <si>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</si>
  <si>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</si>
  <si>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</si>
  <si>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</si>
  <si>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</si>
  <si>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</si>
  <si>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</si>
  <si>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</si>
  <si>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</si>
  <si>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</si>
  <si>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</si>
  <si>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</si>
  <si>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</si>
  <si>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</si>
  <si>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</si>
  <si>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</si>
  <si>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</si>
  <si>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</si>
  <si>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</si>
  <si>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</si>
  <si>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</si>
  <si>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</si>
  <si>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</si>
  <si>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</si>
  <si>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</si>
  <si>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</si>
  <si>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</si>
  <si>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</si>
  <si>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</si>
  <si>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</si>
  <si>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</si>
  <si>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</si>
  <si>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</si>
  <si>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</si>
  <si>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</si>
  <si>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</si>
  <si>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</si>
  <si>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</si>
  <si>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</si>
  <si>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</si>
  <si>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</si>
  <si>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</si>
  <si>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</si>
  <si>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</si>
  <si>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</si>
  <si>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</si>
  <si>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</si>
  <si>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</si>
  <si>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</si>
  <si>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</si>
  <si>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</si>
  <si>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</si>
  <si>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</si>
  <si>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</si>
  <si>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</si>
  <si>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</si>
  <si>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</si>
  <si>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</si>
  <si>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</si>
  <si>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</si>
  <si>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</si>
  <si>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</si>
  <si>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</si>
  <si>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</si>
  <si>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</si>
  <si>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</si>
  <si>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</si>
  <si>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</si>
  <si>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</si>
  <si>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</si>
  <si>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</si>
  <si>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</si>
  <si>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</si>
  <si>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</si>
  <si>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</si>
  <si>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</si>
  <si>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</si>
  <si>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</si>
  <si>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</si>
  <si>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</si>
  <si>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</si>
  <si>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</si>
  <si>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</si>
  <si>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</si>
  <si>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</si>
  <si>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</si>
  <si>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</si>
  <si>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</si>
  <si>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</si>
  <si>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</si>
  <si>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</si>
  <si>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</si>
  <si>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</si>
  <si>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</si>
  <si>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</si>
  <si>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</si>
  <si>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</si>
  <si>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</si>
  <si>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</si>
  <si>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</si>
  <si>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</si>
  <si>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</si>
  <si>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</si>
  <si>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</si>
  <si>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</si>
  <si>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</si>
  <si>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</si>
  <si>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</si>
  <si>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</si>
  <si>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</si>
  <si>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</si>
  <si>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</si>
  <si>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</si>
  <si>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</si>
  <si>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</si>
  <si>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</si>
  <si>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</si>
  <si>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</si>
  <si>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</si>
  <si>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</si>
  <si>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</si>
  <si>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</si>
  <si>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</si>
  <si>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</si>
  <si>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</si>
  <si>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</si>
  <si>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</si>
  <si>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</si>
  <si>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</si>
  <si>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</si>
  <si>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</si>
  <si>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</si>
  <si>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</si>
  <si>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</si>
  <si>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</si>
  <si>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</si>
  <si>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</si>
  <si>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</si>
  <si>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</si>
  <si>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</si>
  <si>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</si>
  <si>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</si>
  <si>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</si>
  <si>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</si>
  <si>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</si>
  <si>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</si>
  <si>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</si>
  <si>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</si>
  <si>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</si>
  <si>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</si>
  <si>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</si>
  <si>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</si>
  <si>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</si>
  <si>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</si>
  <si>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</si>
  <si>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</si>
  <si>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</si>
  <si>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</si>
  <si>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</si>
  <si>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</si>
  <si>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</si>
  <si>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</si>
  <si>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</si>
  <si>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</si>
  <si>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</si>
  <si>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</si>
  <si>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</si>
  <si>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</si>
  <si>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</si>
  <si>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</si>
  <si>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</si>
  <si>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</si>
  <si>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</si>
  <si>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</si>
  <si>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</si>
  <si>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</si>
  <si>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</si>
  <si>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</si>
  <si>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</si>
  <si>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</si>
  <si>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</si>
  <si>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</si>
  <si>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</si>
  <si>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</si>
  <si>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</si>
  <si>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</si>
  <si>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</si>
  <si>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</si>
  <si>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</si>
  <si>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</si>
  <si>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</si>
  <si>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</si>
  <si>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</si>
  <si>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</si>
  <si>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</si>
  <si>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</si>
  <si>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</si>
  <si>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</si>
  <si>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</si>
  <si>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</si>
  <si>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</si>
  <si>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</si>
  <si>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</si>
  <si>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</si>
  <si>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</si>
  <si>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</si>
  <si>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</si>
  <si>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</si>
  <si>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</si>
  <si>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</si>
  <si>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</si>
  <si>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</si>
  <si>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</si>
  <si>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</si>
  <si>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</si>
  <si>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</si>
  <si>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</si>
  <si>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</si>
  <si>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</si>
  <si>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</si>
  <si>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</si>
  <si>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</si>
  <si>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</si>
  <si>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</si>
  <si>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</si>
  <si>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</si>
  <si>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</si>
  <si>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</si>
  <si>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</si>
  <si>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</si>
  <si>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</si>
  <si>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</si>
  <si>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</si>
  <si>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</si>
  <si>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</si>
  <si>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</si>
  <si>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</si>
  <si>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</si>
  <si>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</si>
  <si>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</si>
  <si>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</si>
  <si>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</si>
  <si>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</si>
  <si>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</si>
  <si>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</si>
  <si>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</si>
  <si>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</si>
  <si>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</si>
  <si>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</si>
  <si>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</si>
  <si>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</si>
  <si>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</si>
  <si>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</si>
  <si>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</si>
  <si>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</si>
  <si>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</si>
  <si>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</si>
  <si>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</si>
  <si>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</si>
  <si>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</si>
  <si>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</si>
  <si>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</si>
  <si>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</si>
  <si>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</si>
  <si>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</si>
  <si>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</si>
  <si>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</si>
  <si>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</si>
  <si>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</si>
  <si>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</si>
  <si>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</si>
  <si>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</si>
  <si>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</si>
  <si>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</si>
  <si>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</si>
  <si>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</si>
  <si>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</si>
  <si>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</si>
  <si>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</si>
  <si>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</si>
  <si>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</si>
  <si>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</si>
  <si>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</si>
  <si>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</si>
  <si>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</si>
  <si>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</si>
  <si>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</si>
  <si>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</si>
  <si>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</si>
  <si>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</si>
  <si>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</si>
  <si>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</si>
  <si>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</si>
  <si>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</si>
  <si>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</si>
  <si>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</si>
  <si>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</si>
  <si>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</si>
  <si>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</si>
  <si>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</si>
  <si>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</si>
  <si>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</si>
  <si>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</si>
  <si>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</si>
  <si>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</si>
  <si>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</si>
  <si>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</si>
  <si>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</si>
  <si>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</si>
  <si>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</si>
  <si>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</si>
  <si>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</si>
  <si>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</si>
  <si>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</si>
  <si>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</si>
  <si>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</si>
  <si>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</si>
  <si>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</si>
  <si>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</si>
  <si>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</si>
  <si>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</si>
  <si>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</si>
  <si>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</si>
  <si>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</si>
  <si>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</si>
  <si>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</si>
  <si>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</si>
  <si>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</si>
  <si>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</si>
  <si>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</si>
  <si>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</si>
  <si>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</si>
  <si>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</si>
  <si>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</si>
  <si>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</si>
  <si>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</si>
  <si>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</si>
  <si>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</si>
  <si>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</si>
  <si>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</si>
  <si>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</si>
  <si>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</si>
  <si>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</si>
  <si>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</si>
  <si>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</si>
  <si>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</si>
  <si>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</si>
  <si>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</si>
  <si>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</si>
  <si>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</si>
  <si>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</si>
  <si>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</si>
  <si>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</si>
  <si>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</si>
  <si>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</si>
  <si>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</si>
  <si>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</si>
  <si>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</si>
  <si>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</si>
  <si>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</si>
  <si>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</si>
  <si>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</si>
  <si>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</si>
  <si>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</si>
  <si>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</si>
  <si>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</si>
  <si>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</si>
  <si>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</si>
  <si>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</si>
  <si>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</si>
  <si>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</si>
  <si>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</si>
  <si>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</si>
  <si>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</si>
  <si>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</si>
  <si>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</si>
  <si>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</si>
  <si>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</si>
  <si>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</si>
  <si>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</si>
  <si>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</si>
  <si>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</si>
  <si>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</si>
  <si>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</si>
  <si>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</si>
  <si>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</si>
  <si>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</si>
  <si>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</si>
  <si>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</si>
  <si>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</si>
  <si>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</si>
  <si>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</si>
  <si>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</si>
  <si>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</si>
  <si>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</si>
  <si>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</si>
  <si>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</si>
  <si>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</si>
  <si>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</si>
  <si>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</si>
  <si>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</si>
  <si>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</si>
  <si>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</si>
  <si>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</si>
  <si>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</si>
  <si>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</si>
  <si>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</si>
  <si>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</si>
  <si>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</si>
  <si>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</si>
  <si>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</si>
  <si>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</si>
  <si>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</si>
  <si>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</si>
  <si>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</si>
  <si>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</si>
  <si>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</si>
  <si>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</si>
  <si>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</si>
  <si>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</si>
  <si>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</si>
  <si>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</si>
  <si>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</si>
  <si>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</si>
  <si>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</si>
  <si>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</si>
  <si>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</si>
  <si>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</si>
  <si>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</si>
  <si>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</si>
  <si>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</si>
  <si>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</si>
  <si>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</si>
  <si>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</si>
  <si>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</si>
  <si>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</si>
  <si>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</si>
  <si>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</si>
  <si>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</si>
  <si>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</si>
  <si>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</si>
  <si>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</si>
  <si>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</si>
  <si>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</si>
  <si>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</si>
  <si>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</si>
  <si>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</si>
  <si>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</si>
  <si>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</si>
  <si>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</si>
  <si>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</si>
  <si>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</si>
  <si>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</si>
  <si>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</si>
  <si>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</si>
  <si>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</si>
  <si>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</si>
  <si>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</si>
  <si>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</si>
  <si>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</si>
  <si>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</si>
  <si>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</si>
  <si>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</si>
  <si>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</si>
  <si>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</si>
  <si>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</si>
  <si>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</si>
  <si>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</si>
  <si>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</si>
  <si>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</si>
  <si>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</si>
  <si>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</si>
  <si>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</si>
  <si>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</si>
  <si>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</si>
  <si>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</si>
  <si>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</si>
  <si>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</si>
  <si>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</si>
  <si>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</si>
  <si>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</si>
  <si>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</si>
  <si>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</si>
  <si>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</si>
  <si>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</si>
  <si>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</si>
  <si>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</si>
  <si>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</si>
  <si>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</si>
  <si>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</si>
  <si>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</si>
  <si>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</si>
  <si>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</si>
  <si>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</si>
  <si>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</si>
  <si>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</si>
  <si>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</si>
  <si>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</si>
  <si>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</si>
  <si>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</si>
  <si>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</si>
  <si>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</si>
  <si>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</si>
  <si>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</si>
  <si>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</si>
  <si>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</si>
  <si>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</si>
  <si>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</si>
  <si>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</si>
  <si>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</si>
  <si>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</si>
  <si>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</si>
  <si>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</si>
  <si>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</si>
  <si>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</si>
  <si>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</si>
  <si>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</si>
  <si>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</si>
  <si>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</si>
  <si>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</si>
  <si>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</si>
  <si>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</si>
  <si>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</si>
  <si>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</si>
  <si>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</si>
  <si>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</si>
  <si>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</si>
  <si>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</si>
  <si>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</si>
  <si>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</si>
  <si>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</si>
  <si>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</si>
  <si>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</si>
  <si>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</si>
  <si>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</si>
  <si>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</si>
  <si>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</si>
  <si>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</si>
  <si>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</si>
  <si>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</si>
  <si>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</si>
  <si>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</si>
  <si>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</si>
  <si>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</si>
  <si>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</si>
  <si>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</si>
  <si>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</si>
  <si>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</si>
  <si>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</si>
  <si>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</si>
  <si>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</si>
  <si>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</si>
  <si>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</si>
  <si>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</si>
  <si>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</si>
  <si>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</si>
  <si>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</si>
  <si>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</si>
  <si>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</si>
  <si>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</si>
  <si>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</si>
  <si>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</si>
  <si>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</si>
  <si>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</si>
  <si>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</si>
  <si>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</si>
  <si>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</si>
  <si>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</si>
  <si>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</si>
  <si>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</si>
  <si>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</si>
  <si>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</si>
  <si>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</si>
  <si>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</si>
  <si>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</si>
  <si>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</si>
  <si>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</si>
  <si>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</si>
  <si>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</si>
  <si>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</si>
  <si>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</si>
  <si>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</si>
  <si>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</si>
  <si>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</si>
  <si>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</si>
  <si>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</si>
  <si>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</si>
  <si>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</si>
  <si>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</si>
  <si>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</si>
  <si>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</si>
  <si>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</si>
  <si>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</si>
  <si>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</si>
  <si>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</si>
  <si>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</si>
  <si>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</si>
  <si>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</si>
  <si>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</si>
  <si>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</si>
  <si>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</si>
  <si>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</si>
  <si>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</si>
  <si>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</si>
  <si>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</si>
  <si>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</si>
  <si>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</si>
  <si>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</si>
  <si>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</si>
  <si>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</si>
  <si>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</si>
  <si>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</si>
  <si>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</si>
  <si>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</si>
  <si>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</si>
  <si>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</si>
  <si>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</si>
  <si>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</si>
  <si>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</si>
  <si>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</si>
  <si>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</si>
  <si>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</si>
  <si>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</si>
  <si>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</si>
  <si>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</si>
  <si>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</si>
  <si>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</si>
  <si>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</si>
  <si>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</si>
  <si>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</si>
  <si>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</si>
  <si>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</si>
  <si>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</si>
  <si>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</si>
  <si>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</si>
  <si>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</si>
  <si>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</si>
  <si>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</si>
  <si>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</si>
  <si>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</si>
  <si>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</si>
  <si>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</si>
  <si>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</si>
  <si>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</si>
  <si>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</si>
  <si>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</si>
  <si>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</si>
  <si>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</si>
  <si>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</si>
  <si>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</si>
  <si>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</si>
  <si>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</si>
  <si>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</si>
  <si>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</si>
  <si>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</si>
  <si>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</si>
  <si>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</si>
  <si>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</si>
  <si>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</si>
  <si>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</si>
  <si>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</si>
  <si>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</si>
  <si>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</si>
  <si>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</si>
  <si>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</si>
  <si>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</si>
  <si>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</si>
  <si>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</si>
  <si>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</si>
  <si>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</si>
  <si>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</si>
  <si>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</si>
  <si>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</si>
  <si>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</si>
  <si>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</si>
  <si>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</si>
  <si>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</si>
  <si>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</si>
  <si>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</si>
  <si>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</si>
  <si>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</si>
  <si>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</si>
  <si>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</si>
  <si>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</si>
  <si>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</si>
  <si>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</si>
  <si>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</si>
  <si>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</si>
  <si>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</si>
  <si>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</si>
  <si>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</si>
  <si>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</si>
  <si>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</si>
  <si>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</si>
  <si>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</si>
  <si>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</si>
  <si>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</si>
  <si>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</si>
  <si>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</si>
  <si>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</si>
  <si>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</si>
  <si>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</si>
  <si>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</si>
  <si>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</si>
  <si>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</si>
  <si>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</si>
  <si>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</si>
  <si>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</si>
  <si>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</si>
  <si>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</si>
  <si>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</si>
  <si>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</si>
  <si>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</si>
  <si>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</si>
  <si>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</si>
  <si>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</si>
  <si>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</si>
  <si>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</si>
  <si>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</si>
  <si>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</si>
  <si>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</si>
  <si>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</si>
  <si>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</si>
  <si>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</si>
  <si>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</si>
  <si>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</si>
  <si>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</si>
  <si>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</si>
  <si>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</si>
  <si>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</si>
  <si>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</si>
  <si>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</si>
  <si>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</si>
  <si>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</si>
  <si>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</si>
  <si>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</si>
  <si>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</si>
  <si>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</si>
  <si>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</si>
  <si>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</si>
  <si>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</si>
  <si>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</si>
  <si>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</si>
  <si>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</si>
  <si>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</si>
  <si>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</si>
  <si>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</si>
  <si>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</si>
  <si>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</si>
  <si>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</si>
  <si>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</si>
  <si>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</si>
  <si>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</si>
  <si>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</si>
  <si>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</si>
  <si>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</si>
  <si>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</si>
  <si>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</si>
  <si>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</si>
  <si>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</si>
  <si>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</si>
  <si>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</si>
  <si>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</si>
  <si>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</si>
  <si>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</si>
  <si>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</si>
  <si>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</si>
  <si>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</si>
  <si>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</si>
  <si>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</si>
  <si>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</si>
  <si>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</si>
  <si>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</si>
  <si>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</si>
  <si>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</si>
  <si>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</si>
  <si>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</si>
  <si>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</si>
  <si>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</si>
  <si>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</si>
  <si>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</si>
  <si>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</si>
  <si>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</si>
  <si>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</si>
  <si>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</si>
  <si>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</si>
  <si>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</si>
  <si>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</si>
  <si>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</si>
  <si>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</si>
  <si>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</si>
  <si>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</si>
  <si>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</si>
  <si>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</si>
  <si>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</si>
  <si>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</si>
  <si>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</si>
  <si>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</si>
  <si>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</si>
  <si>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</si>
  <si>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</si>
  <si>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</si>
  <si>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</si>
  <si>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</si>
  <si>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</si>
  <si>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</si>
  <si>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</si>
  <si>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</si>
  <si>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</si>
  <si>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</si>
  <si>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</si>
  <si>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</si>
  <si>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</si>
  <si>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</si>
  <si>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</si>
  <si>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</si>
  <si>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</si>
  <si>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</si>
  <si>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</si>
  <si>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</si>
  <si>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</si>
  <si>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</si>
  <si>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</si>
  <si>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</si>
  <si>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</si>
  <si>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</si>
  <si>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</si>
  <si>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</si>
  <si>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</si>
  <si>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</si>
  <si>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</si>
  <si>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</si>
  <si>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</si>
  <si>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</si>
  <si>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</si>
  <si>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</si>
  <si>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</si>
  <si>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</si>
  <si>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</si>
  <si>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</si>
  <si>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</si>
  <si>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</si>
  <si>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</si>
  <si>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</si>
  <si>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</si>
  <si>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</si>
  <si>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</si>
  <si>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</si>
  <si>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</si>
  <si>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</si>
  <si>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</si>
  <si>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</si>
  <si>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</si>
  <si>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</si>
  <si>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</si>
  <si>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</si>
  <si>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</si>
  <si>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</si>
  <si>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</si>
  <si>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</si>
  <si>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</si>
  <si>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</si>
  <si>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</si>
  <si>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</si>
  <si>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</si>
  <si>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</si>
  <si>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</si>
  <si>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</si>
  <si>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</si>
  <si>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</si>
  <si>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</si>
  <si>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</si>
  <si>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</si>
  <si>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</si>
  <si>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</si>
  <si>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</si>
  <si>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</si>
  <si>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</si>
  <si>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</si>
  <si>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</si>
  <si>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</si>
  <si>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</si>
  <si>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</si>
  <si>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</si>
  <si>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</si>
  <si>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</si>
  <si>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</si>
  <si>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</si>
  <si>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</si>
  <si>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</si>
  <si>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</si>
  <si>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</si>
  <si>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</si>
  <si>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</si>
  <si>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</si>
  <si>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</si>
  <si>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</si>
  <si>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</si>
  <si>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</si>
  <si>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</si>
  <si>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</si>
  <si>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</si>
  <si>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</si>
  <si>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</si>
  <si>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</si>
  <si>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</si>
  <si>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</si>
  <si>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</si>
  <si>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</si>
  <si>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</si>
  <si>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</si>
  <si>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</si>
  <si>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</si>
  <si>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</si>
  <si>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</si>
  <si>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</si>
  <si>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</si>
  <si>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</si>
  <si>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</si>
  <si>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</si>
  <si>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</si>
  <si>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</si>
  <si>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</si>
  <si>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</si>
  <si>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</si>
  <si>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</si>
  <si>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</si>
  <si>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</si>
  <si>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</si>
  <si>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</si>
  <si>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</si>
  <si>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</si>
  <si>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</si>
  <si>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</si>
  <si>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</si>
  <si>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</si>
  <si>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</si>
  <si>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</si>
  <si>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</si>
  <si>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</si>
  <si>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</si>
  <si>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</si>
  <si>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</si>
  <si>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</si>
  <si>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</si>
  <si>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</si>
  <si>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</si>
  <si>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</si>
  <si>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</si>
  <si>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</si>
  <si>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</si>
  <si>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</si>
  <si>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</si>
  <si>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</si>
  <si>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</si>
  <si>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</si>
  <si>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</si>
  <si>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</si>
  <si>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</si>
  <si>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</si>
  <si>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</si>
  <si>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</si>
  <si>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</si>
  <si>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</si>
  <si>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</si>
  <si>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</si>
  <si>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</si>
  <si>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</si>
  <si>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</si>
  <si>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</si>
  <si>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</si>
  <si>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</si>
  <si>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</si>
  <si>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</si>
  <si>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</si>
  <si>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</si>
  <si>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</si>
  <si>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</si>
  <si>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</si>
  <si>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</si>
  <si>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</si>
  <si>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</si>
  <si>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</si>
  <si>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</si>
  <si>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</si>
  <si>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</si>
  <si>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</si>
  <si>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</si>
  <si>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</si>
  <si>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</si>
  <si>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</si>
  <si>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</si>
  <si>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</si>
  <si>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</si>
  <si>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</si>
  <si>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</si>
  <si>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</si>
  <si>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</si>
  <si>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</si>
  <si>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</si>
  <si>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</si>
  <si>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</si>
  <si>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</si>
  <si>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</si>
  <si>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</si>
  <si>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</si>
  <si>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</si>
  <si>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</si>
  <si>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</si>
  <si>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</si>
  <si>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</si>
  <si>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</si>
  <si>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</si>
  <si>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</si>
  <si>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</si>
  <si>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</si>
  <si>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</si>
  <si>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</si>
  <si>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</si>
  <si>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</si>
  <si>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</si>
  <si>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</si>
  <si>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</si>
  <si>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</si>
  <si>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</si>
  <si>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</si>
  <si>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</si>
  <si>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</si>
  <si>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</si>
  <si>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</si>
  <si>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</si>
  <si>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</si>
  <si>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</si>
  <si>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</si>
  <si>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</si>
  <si>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</si>
  <si>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</si>
  <si>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</si>
  <si>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</si>
  <si>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</si>
  <si>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</si>
  <si>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</si>
  <si>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</si>
  <si>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</si>
  <si>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</si>
  <si>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</si>
  <si>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</si>
  <si>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</si>
  <si>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</si>
  <si>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</si>
  <si>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</si>
  <si>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</si>
  <si>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</si>
  <si>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</si>
  <si>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</si>
  <si>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</si>
  <si>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</si>
  <si>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</si>
  <si>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</si>
  <si>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</si>
  <si>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</si>
  <si>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</si>
  <si>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</si>
  <si>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</si>
  <si>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</si>
  <si>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</si>
  <si>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</si>
  <si>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</si>
  <si>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</si>
  <si>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</si>
  <si>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</si>
  <si>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</si>
  <si>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</si>
  <si>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</si>
  <si>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</si>
  <si>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</si>
  <si>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</si>
  <si>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</si>
  <si>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</si>
  <si>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</si>
  <si>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</si>
  <si>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</si>
  <si>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</si>
  <si>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</si>
  <si>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</si>
  <si>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</si>
  <si>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</si>
  <si>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</si>
  <si>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</si>
  <si>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</si>
  <si>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</si>
  <si>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</si>
  <si>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</si>
  <si>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</si>
  <si>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</si>
  <si>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</si>
  <si>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</si>
  <si>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</si>
  <si>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</si>
  <si>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</si>
  <si>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</si>
  <si>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</si>
  <si>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</si>
  <si>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</si>
  <si>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</si>
  <si>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</si>
  <si>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</si>
  <si>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</si>
  <si>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</si>
  <si>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</si>
  <si>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</si>
  <si>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</si>
  <si>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</si>
  <si>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</si>
  <si>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</si>
  <si>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</si>
  <si>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</si>
  <si>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</si>
  <si>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</si>
  <si>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</si>
  <si>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</si>
  <si>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</si>
  <si>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</si>
  <si>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</si>
  <si>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</si>
  <si>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</si>
  <si>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</si>
  <si>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</si>
  <si>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</si>
  <si>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</si>
  <si>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</si>
  <si>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</si>
  <si>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</si>
  <si>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</si>
  <si>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</si>
  <si>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</si>
  <si>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</si>
  <si>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</si>
  <si>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</si>
  <si>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</si>
  <si>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</si>
  <si>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</si>
  <si>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</si>
  <si>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</si>
  <si>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</si>
  <si>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</si>
  <si>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</si>
  <si>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</si>
  <si>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</si>
  <si>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</si>
  <si>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</si>
  <si>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</si>
  <si>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</si>
  <si>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</si>
  <si>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</si>
  <si>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</si>
  <si>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</si>
  <si>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</si>
  <si>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</si>
  <si>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</si>
  <si>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</si>
  <si>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</si>
  <si>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</si>
  <si>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</si>
  <si>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</si>
  <si>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</si>
  <si>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</si>
  <si>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</si>
  <si>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</si>
  <si>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</si>
  <si>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</si>
  <si>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</si>
  <si>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</si>
  <si>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</si>
  <si>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</si>
  <si>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</si>
  <si>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</si>
  <si>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</si>
  <si>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</si>
  <si>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</si>
  <si>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</si>
  <si>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</si>
  <si>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</si>
  <si>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</si>
  <si>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</si>
  <si>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</si>
  <si>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</si>
  <si>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</si>
  <si>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</si>
  <si>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</si>
  <si>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</si>
  <si>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</si>
  <si>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</si>
  <si>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</si>
  <si>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</si>
  <si>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</si>
  <si>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</si>
  <si>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</si>
  <si>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</si>
  <si>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</si>
  <si>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</si>
  <si>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</si>
  <si>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</si>
  <si>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</si>
  <si>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</si>
  <si>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</si>
  <si>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</si>
  <si>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</si>
  <si>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</si>
  <si>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</si>
  <si>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</si>
  <si>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</si>
  <si>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</si>
  <si>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</si>
  <si>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</si>
  <si>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</si>
  <si>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</si>
  <si>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</si>
  <si>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</si>
  <si>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</si>
  <si>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</si>
  <si>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</si>
  <si>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</si>
  <si>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</si>
  <si>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</si>
  <si>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</si>
  <si>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</si>
  <si>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</si>
  <si>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</si>
  <si>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</si>
  <si>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</si>
  <si>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</si>
  <si>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</si>
  <si>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</si>
  <si>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</si>
  <si>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</si>
  <si>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</si>
  <si>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</si>
  <si>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</si>
  <si>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</si>
  <si>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</si>
  <si>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</si>
  <si>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</si>
  <si>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</si>
  <si>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</si>
  <si>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</si>
  <si>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</si>
  <si>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</si>
  <si>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</si>
  <si>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</si>
  <si>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</si>
  <si>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</si>
  <si>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</si>
  <si>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</si>
  <si>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</si>
  <si>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</si>
  <si>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</si>
  <si>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</si>
  <si>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</si>
  <si>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</si>
  <si>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</si>
  <si>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</si>
  <si>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</si>
  <si>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</si>
  <si>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</si>
  <si>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</si>
  <si>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</si>
  <si>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</si>
  <si>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</si>
  <si>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</si>
  <si>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</si>
  <si>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</si>
  <si>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</si>
  <si>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</si>
  <si>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</si>
  <si>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</si>
  <si>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</si>
  <si>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</si>
  <si>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</si>
  <si>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</si>
  <si>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</si>
  <si>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</si>
  <si>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</si>
  <si>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</si>
  <si>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</si>
  <si>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</si>
  <si>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</si>
  <si>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</si>
  <si>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</si>
  <si>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</si>
  <si>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</si>
  <si>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</si>
  <si>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</si>
  <si>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</si>
  <si>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</si>
  <si>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</si>
  <si>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</si>
  <si>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</si>
  <si>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</si>
  <si>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</si>
  <si>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</si>
  <si>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</si>
  <si>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</si>
  <si>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</si>
  <si>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</si>
  <si>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</si>
  <si>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</si>
  <si>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</si>
  <si>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</si>
  <si>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</si>
  <si>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</si>
  <si>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</si>
  <si>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</si>
  <si>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</si>
  <si>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</si>
  <si>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</si>
  <si>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</si>
  <si>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</si>
  <si>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</si>
  <si>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</si>
  <si>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</si>
  <si>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</si>
  <si>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</si>
  <si>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</si>
  <si>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</si>
  <si>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</si>
  <si>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</si>
  <si>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</si>
  <si>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</si>
  <si>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</si>
  <si>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</si>
  <si>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</si>
  <si>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</si>
  <si>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</si>
  <si>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</si>
  <si>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</si>
  <si>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</si>
  <si>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</si>
  <si>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</si>
  <si>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</si>
  <si>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</si>
  <si>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</si>
  <si>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</si>
  <si>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</si>
  <si>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</si>
  <si>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</si>
  <si>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</si>
  <si>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</si>
  <si>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</si>
  <si>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</si>
  <si>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</si>
  <si>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</si>
  <si>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</si>
  <si>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</si>
  <si>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</si>
  <si>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</si>
  <si>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</si>
  <si>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</si>
  <si>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</si>
  <si>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</si>
  <si>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</si>
  <si>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</si>
  <si>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</si>
  <si>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</si>
  <si>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</si>
  <si>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</si>
  <si>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</si>
  <si>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</si>
  <si>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</si>
  <si>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</si>
  <si>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</si>
  <si>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</si>
  <si>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</si>
  <si>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</si>
  <si>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</si>
  <si>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</si>
  <si>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</si>
  <si>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</si>
  <si>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</si>
  <si>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</si>
  <si>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</si>
  <si>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</si>
  <si>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</si>
  <si>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</si>
  <si>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</si>
  <si>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</si>
  <si>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</si>
  <si>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</si>
  <si>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</si>
  <si>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</si>
  <si>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</si>
  <si>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</si>
  <si>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</si>
  <si>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</si>
  <si>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</si>
  <si>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</si>
  <si>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</si>
  <si>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</si>
  <si>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</si>
  <si>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</si>
  <si>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</si>
  <si>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</si>
  <si>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</si>
  <si>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</si>
  <si>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</si>
  <si>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</si>
  <si>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</si>
  <si>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</si>
  <si>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</si>
  <si>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</si>
  <si>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</si>
  <si>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</si>
  <si>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</si>
  <si>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</si>
  <si>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</si>
  <si>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</si>
  <si>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</si>
  <si>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</si>
  <si>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</si>
  <si>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</si>
  <si>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</si>
  <si>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</si>
  <si>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</si>
  <si>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</si>
  <si>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</si>
  <si>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</si>
  <si>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</si>
  <si>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</si>
  <si>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</si>
  <si>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</si>
  <si>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</si>
  <si>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</si>
  <si>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</si>
  <si>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</si>
  <si>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</si>
  <si>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</si>
  <si>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</si>
  <si>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</si>
  <si>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</si>
  <si>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</si>
  <si>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</si>
  <si>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</si>
  <si>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</si>
  <si>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</si>
  <si>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</si>
  <si>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</si>
  <si>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</si>
  <si>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</si>
  <si>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</si>
  <si>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</si>
  <si>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</si>
  <si>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</si>
  <si>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</si>
  <si>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</si>
  <si>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</si>
  <si>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</si>
  <si>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</si>
  <si>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</si>
  <si>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</si>
  <si>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</si>
  <si>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</si>
  <si>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</si>
  <si>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</si>
  <si>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</si>
  <si>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</si>
  <si>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</si>
  <si>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</si>
  <si>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</si>
  <si>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</si>
  <si>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</si>
  <si>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</si>
  <si>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</si>
  <si>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</si>
  <si>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</si>
  <si>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</si>
  <si>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</si>
  <si>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</si>
  <si>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</si>
  <si>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</si>
  <si>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</si>
  <si>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</si>
  <si>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</si>
  <si>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</si>
  <si>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</si>
  <si>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</si>
  <si>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</si>
  <si>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</si>
  <si>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</si>
  <si>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</si>
  <si>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</si>
  <si>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</si>
  <si>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</si>
  <si>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</si>
  <si>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</si>
  <si>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</si>
  <si>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</si>
  <si>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</si>
  <si>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</si>
  <si>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</si>
  <si>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</si>
  <si>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</si>
  <si>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</si>
  <si>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</si>
  <si>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</si>
  <si>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</si>
  <si>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</si>
  <si>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</si>
  <si>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</si>
  <si>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</si>
  <si>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</si>
  <si>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</si>
  <si>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</si>
  <si>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</si>
  <si>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</si>
  <si>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</si>
  <si>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</si>
  <si>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</si>
  <si>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</si>
  <si>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</si>
  <si>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</si>
  <si>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</si>
  <si>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</si>
  <si>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</si>
  <si>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</si>
  <si>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</si>
  <si>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</si>
  <si>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</si>
  <si>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</si>
  <si>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</si>
  <si>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</si>
  <si>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</si>
  <si>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</si>
  <si>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</si>
  <si>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</si>
  <si>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</si>
  <si>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</si>
  <si>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</si>
  <si>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</si>
  <si>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</si>
  <si>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</si>
  <si>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</si>
  <si>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</si>
  <si>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</si>
  <si>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</si>
  <si>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</si>
  <si>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</si>
  <si>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</si>
  <si>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</si>
  <si>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</si>
  <si>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</si>
  <si>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</si>
  <si>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</si>
  <si>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</si>
  <si>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</si>
  <si>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</si>
  <si>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</si>
  <si>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</si>
  <si>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</si>
  <si>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</si>
  <si>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</si>
  <si>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</si>
  <si>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</si>
  <si>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</si>
  <si>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</si>
  <si>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</si>
  <si>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</si>
  <si>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</si>
  <si>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</si>
  <si>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</si>
  <si>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</si>
  <si>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</si>
  <si>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</si>
  <si>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</si>
  <si>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</si>
  <si>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</si>
  <si>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</si>
  <si>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</si>
  <si>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</si>
  <si>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</si>
  <si>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</si>
  <si>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</si>
  <si>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</si>
  <si>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</si>
  <si>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</si>
  <si>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</si>
  <si>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</si>
  <si>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</si>
  <si>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</si>
  <si>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</si>
  <si>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</si>
  <si>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</si>
  <si>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</si>
  <si>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</si>
  <si>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</si>
  <si>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</si>
  <si>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</si>
  <si>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</si>
  <si>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</si>
  <si>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</si>
  <si>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</si>
  <si>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</si>
  <si>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</si>
  <si>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</si>
  <si>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</si>
  <si>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</si>
  <si>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</si>
  <si>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</si>
  <si>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</si>
  <si>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</si>
  <si>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</si>
  <si>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</si>
  <si>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</si>
  <si>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</si>
  <si>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</si>
  <si>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</si>
  <si>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</si>
  <si>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</si>
  <si>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</si>
  <si>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</si>
  <si>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</si>
  <si>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</si>
  <si>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</si>
  <si>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</si>
  <si>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</si>
  <si>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</si>
  <si>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</si>
  <si>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</si>
  <si>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</si>
  <si>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</si>
  <si>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</si>
  <si>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</si>
  <si>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</si>
  <si>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</si>
  <si>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</si>
  <si>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</si>
  <si>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</si>
  <si>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</si>
  <si>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</si>
  <si>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</si>
  <si>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</si>
  <si>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</si>
  <si>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</si>
  <si>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</si>
  <si>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</si>
  <si>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</si>
  <si>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</si>
  <si>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</si>
  <si>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</si>
  <si>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</si>
  <si>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</si>
  <si>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</si>
  <si>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</si>
  <si>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</si>
  <si>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</si>
  <si>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</si>
  <si>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</si>
  <si>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</si>
  <si>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</si>
  <si>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</si>
  <si>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</si>
  <si>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</si>
  <si>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</si>
  <si>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</si>
  <si>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</si>
  <si>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</si>
  <si>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</si>
  <si>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</si>
  <si>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</si>
  <si>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</si>
  <si>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</si>
  <si>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</si>
  <si>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</si>
  <si>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</si>
  <si>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</si>
  <si>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</si>
  <si>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</si>
  <si>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</si>
  <si>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</si>
  <si>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</si>
  <si>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</si>
  <si>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</si>
  <si>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</si>
  <si>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</si>
  <si>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</si>
  <si>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</si>
  <si>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</si>
  <si>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</si>
  <si>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</si>
  <si>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</si>
  <si>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</si>
  <si>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</si>
  <si>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</si>
  <si>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</si>
  <si>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</si>
  <si>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</si>
  <si>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</si>
  <si>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</si>
  <si>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</si>
  <si>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</si>
  <si>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</si>
  <si>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</si>
  <si>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</si>
  <si>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</si>
  <si>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</si>
  <si>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</si>
  <si>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</si>
  <si>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</si>
  <si>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</si>
  <si>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</si>
  <si>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</si>
  <si>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</si>
  <si>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</si>
  <si>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</si>
  <si>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</si>
  <si>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</si>
  <si>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</si>
  <si>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</si>
  <si>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</si>
  <si>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</si>
  <si>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</si>
  <si>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</si>
  <si>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</si>
  <si>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</si>
  <si>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</si>
  <si>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</si>
  <si>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</si>
  <si>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</si>
  <si>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</si>
  <si>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</si>
  <si>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</si>
  <si>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</si>
  <si>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</si>
  <si>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</si>
  <si>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</si>
  <si>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</si>
  <si>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</si>
  <si>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</si>
  <si>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</si>
  <si>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</si>
  <si>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</si>
  <si>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</si>
  <si>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</si>
  <si>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</si>
  <si>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</si>
  <si>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</si>
  <si>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</si>
  <si>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</si>
  <si>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</si>
  <si>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</si>
  <si>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</si>
  <si>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</si>
  <si>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</si>
  <si>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</si>
  <si>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</si>
  <si>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</si>
  <si>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</si>
  <si>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</si>
  <si>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</si>
  <si>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</si>
  <si>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</si>
  <si>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</si>
  <si>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</si>
  <si>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</si>
  <si>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</si>
  <si>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</si>
  <si>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</si>
  <si>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</si>
  <si>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</si>
  <si>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</si>
  <si>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</si>
  <si>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</si>
  <si>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</si>
  <si>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</si>
  <si>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</si>
  <si>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</si>
  <si>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</si>
  <si>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</si>
  <si>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</si>
  <si>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</si>
  <si>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</si>
  <si>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</si>
  <si>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</si>
  <si>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</si>
  <si>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</si>
  <si>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</si>
  <si>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</si>
  <si>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</si>
  <si>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</si>
  <si>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</si>
  <si>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</si>
  <si>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</si>
  <si>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</si>
  <si>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</si>
  <si>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</si>
  <si>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</si>
  <si>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</si>
  <si>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</si>
  <si>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</si>
  <si>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</si>
  <si>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</si>
  <si>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</si>
  <si>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</si>
  <si>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</si>
  <si>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</si>
  <si>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</si>
  <si>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</si>
  <si>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</si>
  <si>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</si>
  <si>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</si>
  <si>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</si>
  <si>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</si>
  <si>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</si>
  <si>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</si>
  <si>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</si>
  <si>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</si>
  <si>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</si>
  <si>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</si>
  <si>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</si>
  <si>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</si>
  <si>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</si>
  <si>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</si>
  <si>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</si>
  <si>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</si>
  <si>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</si>
  <si>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</si>
  <si>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</si>
  <si>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</si>
  <si>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</si>
  <si>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</si>
  <si>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</si>
  <si>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</si>
  <si>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</si>
  <si>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</si>
  <si>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</si>
  <si>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</si>
  <si>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</si>
  <si>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</si>
  <si>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</si>
  <si>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</si>
  <si>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</si>
  <si>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</si>
  <si>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</si>
  <si>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</si>
  <si>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</si>
  <si>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</si>
  <si>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</si>
  <si>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</si>
  <si>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</si>
  <si>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</si>
  <si>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</si>
  <si>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</si>
  <si>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</si>
  <si>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</si>
  <si>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</si>
  <si>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</si>
  <si>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</si>
  <si>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</si>
  <si>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</si>
  <si>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</si>
  <si>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</si>
  <si>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</si>
  <si>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</si>
  <si>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</si>
  <si>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</si>
  <si>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</si>
  <si>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</si>
  <si>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</si>
  <si>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</si>
  <si>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</si>
  <si>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</si>
  <si>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</si>
  <si>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</si>
  <si>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</si>
  <si>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</si>
  <si>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</si>
  <si>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</si>
  <si>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</si>
  <si>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</si>
  <si>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</si>
  <si>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</si>
  <si>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</si>
  <si>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</si>
  <si>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</si>
  <si>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</si>
  <si>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</si>
  <si>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</si>
  <si>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</si>
  <si>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</si>
  <si>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</si>
  <si>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</si>
  <si>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</si>
  <si>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</si>
  <si>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</si>
  <si>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</si>
  <si>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</si>
  <si>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</si>
  <si>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</si>
  <si>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</si>
  <si>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</si>
  <si>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</si>
  <si>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</si>
  <si>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</si>
  <si>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</si>
  <si>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</si>
  <si>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</si>
  <si>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</si>
  <si>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</si>
  <si>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</si>
  <si>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</si>
  <si>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</si>
  <si>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</si>
  <si>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</si>
  <si>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</si>
  <si>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</si>
  <si>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</si>
  <si>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</si>
  <si>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</si>
  <si>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</si>
  <si>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</si>
  <si>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</si>
  <si>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</si>
  <si>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</si>
  <si>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</si>
  <si>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</si>
  <si>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</si>
  <si>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</si>
  <si>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</si>
  <si>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</si>
  <si>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</si>
  <si>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</si>
  <si>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</si>
  <si>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</si>
  <si>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</si>
  <si>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</si>
  <si>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</si>
  <si>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</si>
  <si>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</si>
  <si>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</si>
  <si>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</si>
  <si>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</si>
  <si>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</si>
  <si>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</si>
  <si>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</si>
  <si>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</si>
  <si>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</si>
  <si>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</si>
  <si>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</si>
  <si>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</si>
  <si>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</si>
  <si>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</si>
  <si>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</si>
  <si>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</si>
  <si>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</si>
  <si>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</si>
  <si>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</si>
  <si>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</si>
  <si>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</si>
  <si>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</si>
  <si>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</si>
  <si>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</si>
  <si>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</si>
  <si>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</si>
  <si>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</si>
  <si>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</si>
  <si>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</si>
  <si>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</si>
  <si>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</si>
  <si>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</si>
  <si>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</si>
  <si>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</si>
  <si>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</si>
  <si>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</si>
  <si>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</si>
  <si>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</si>
  <si>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</si>
  <si>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</si>
  <si>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</si>
  <si>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</si>
  <si>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</si>
  <si>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</si>
  <si>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</si>
  <si>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</si>
  <si>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</si>
  <si>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</si>
  <si>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</si>
  <si>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</si>
  <si>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</si>
  <si>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</si>
  <si>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</si>
  <si>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</si>
  <si>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</si>
  <si>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</si>
  <si>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</si>
  <si>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</si>
  <si>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</si>
  <si>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</si>
  <si>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</si>
  <si>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</si>
  <si>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</si>
  <si>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</si>
  <si>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</si>
  <si>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</si>
  <si>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</si>
  <si>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</si>
  <si>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</si>
  <si>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</si>
  <si>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</si>
  <si>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</si>
  <si>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</si>
  <si>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</si>
  <si>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</si>
  <si>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</si>
  <si>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</si>
  <si>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</si>
  <si>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</si>
  <si>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</si>
  <si>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</si>
  <si>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</si>
  <si>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</si>
  <si>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</si>
  <si>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</si>
  <si>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</si>
  <si>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</si>
  <si>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</si>
  <si>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</si>
  <si>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</si>
  <si>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</si>
  <si>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</si>
  <si>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</si>
  <si>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</si>
  <si>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</si>
  <si>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</si>
  <si>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</si>
  <si>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</si>
  <si>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</si>
  <si>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</si>
  <si>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</si>
  <si>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</si>
  <si>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</si>
  <si>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</si>
  <si>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</si>
  <si>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</si>
  <si>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</si>
  <si>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</si>
  <si>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</si>
  <si>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</si>
  <si>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</si>
  <si>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</si>
  <si>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</si>
  <si>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</si>
  <si>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</si>
  <si>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</si>
  <si>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</si>
  <si>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</si>
  <si>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</si>
  <si>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</si>
  <si>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</si>
  <si>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</si>
  <si>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</si>
  <si>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</si>
  <si>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</si>
  <si>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</si>
  <si>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</si>
  <si>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</si>
  <si>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</si>
  <si>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</si>
  <si>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</si>
  <si>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</si>
  <si>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</si>
  <si>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</si>
  <si>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</si>
  <si>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</si>
  <si>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</si>
  <si>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</si>
  <si>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</si>
  <si>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</si>
  <si>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</si>
  <si>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</si>
  <si>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</si>
  <si>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</si>
  <si>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</si>
  <si>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</si>
  <si>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</si>
  <si>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</si>
  <si>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</si>
  <si>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</si>
  <si>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</si>
  <si>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</si>
  <si>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</si>
  <si>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</si>
  <si>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</si>
  <si>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</si>
  <si>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</si>
  <si>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</si>
  <si>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</si>
  <si>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</si>
  <si>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</si>
  <si>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</si>
  <si>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</si>
  <si>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</si>
  <si>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</si>
  <si>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</si>
  <si>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</si>
  <si>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</si>
  <si>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</si>
  <si>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</si>
  <si>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</si>
  <si>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</si>
  <si>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</si>
  <si>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</si>
  <si>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</si>
  <si>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</si>
  <si>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</si>
  <si>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</si>
  <si>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</si>
  <si>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</si>
  <si>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</si>
  <si>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</si>
  <si>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</si>
  <si>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</si>
  <si>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</si>
  <si>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</si>
  <si>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</si>
  <si>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</si>
  <si>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</si>
  <si>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</si>
  <si>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</si>
  <si>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</si>
  <si>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</si>
  <si>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</si>
  <si>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</si>
  <si>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</si>
  <si>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</si>
  <si>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</si>
  <si>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</si>
  <si>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</si>
  <si>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</si>
  <si>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</si>
  <si>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</si>
  <si>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</si>
  <si>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</si>
  <si>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</si>
  <si>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</si>
  <si>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</si>
  <si>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</si>
  <si>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</si>
  <si>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</si>
  <si>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</si>
  <si>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</si>
  <si>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</si>
  <si>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</si>
  <si>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</si>
  <si>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</si>
  <si>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</si>
  <si>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</si>
  <si>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</si>
  <si>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</si>
  <si>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</si>
  <si>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</si>
  <si>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</si>
  <si>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</si>
  <si>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</si>
  <si>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</si>
  <si>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</si>
  <si>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</si>
  <si>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</si>
  <si>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</si>
  <si>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</si>
  <si>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</si>
  <si>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</si>
  <si>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</si>
  <si>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</si>
  <si>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</si>
  <si>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</si>
  <si>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</si>
  <si>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</si>
  <si>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</si>
  <si>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</si>
  <si>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</si>
  <si>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</si>
  <si>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</si>
  <si>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</si>
  <si>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</si>
  <si>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</si>
  <si>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</si>
  <si>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</si>
  <si>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</si>
  <si>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</si>
  <si>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</si>
  <si>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</si>
  <si>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</si>
  <si>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</si>
  <si>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</si>
  <si>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</si>
  <si>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</si>
  <si>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</si>
  <si>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</si>
  <si>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</si>
  <si>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</si>
  <si>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</si>
  <si>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</si>
  <si>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</si>
  <si>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</si>
  <si>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</si>
  <si>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</si>
  <si>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</si>
  <si>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</si>
  <si>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</si>
  <si>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</si>
  <si>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</si>
  <si>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</si>
  <si>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</si>
  <si>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</si>
  <si>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</si>
  <si>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</si>
  <si>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</si>
  <si>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</si>
  <si>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</si>
  <si>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</si>
  <si>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</si>
  <si>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</si>
  <si>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</si>
  <si>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</si>
  <si>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</si>
  <si>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</si>
  <si>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</si>
  <si>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</si>
  <si>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</si>
  <si>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</si>
  <si>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</si>
  <si>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</si>
  <si>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</si>
  <si>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</si>
  <si>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</si>
  <si>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</si>
  <si>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</si>
  <si>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</si>
  <si>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</si>
  <si>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</si>
  <si>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</si>
  <si>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</si>
  <si>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</si>
  <si>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</si>
  <si>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</si>
  <si>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</si>
  <si>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</si>
  <si>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</si>
  <si>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</si>
  <si>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</si>
  <si>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</si>
  <si>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</si>
  <si>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</si>
  <si>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</si>
  <si>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</si>
  <si>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</si>
  <si>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</si>
  <si>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</si>
  <si>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</si>
  <si>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</si>
  <si>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</si>
  <si>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</si>
  <si>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</si>
  <si>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</si>
  <si>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</si>
  <si>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</si>
  <si>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</si>
  <si>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</si>
  <si>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</si>
  <si>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</si>
  <si>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</si>
  <si>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</si>
  <si>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</si>
  <si>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</si>
  <si>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</si>
  <si>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</si>
  <si>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</si>
  <si>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</si>
  <si>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</si>
  <si>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</si>
  <si>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</si>
  <si>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</si>
  <si>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</si>
  <si>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</si>
  <si>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</si>
  <si>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</si>
  <si>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</si>
  <si>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</si>
  <si>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</si>
  <si>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</si>
  <si>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</si>
  <si>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</si>
  <si>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</si>
  <si>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</si>
  <si>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</si>
  <si>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</si>
  <si>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</si>
  <si>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</si>
  <si>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</si>
  <si>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</si>
  <si>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</si>
  <si>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</si>
  <si>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</si>
  <si>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</si>
  <si>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</si>
  <si>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</si>
  <si>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</si>
  <si>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</si>
  <si>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</si>
  <si>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</si>
  <si>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</si>
  <si>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</si>
  <si>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</si>
  <si>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</si>
  <si>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</si>
  <si>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</si>
  <si>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</si>
  <si>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</si>
  <si>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</si>
  <si>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</si>
  <si>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</si>
  <si>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</si>
  <si>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</si>
  <si>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</si>
  <si>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</si>
  <si>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</si>
  <si>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</si>
  <si>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</si>
  <si>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</si>
  <si>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</si>
  <si>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</si>
  <si>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</si>
  <si>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</si>
  <si>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</si>
  <si>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</si>
  <si>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</si>
  <si>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</si>
  <si>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</si>
  <si>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</si>
  <si>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</si>
  <si>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</si>
  <si>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</si>
  <si>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</si>
  <si>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</si>
  <si>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</si>
  <si>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</si>
  <si>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</si>
  <si>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</si>
  <si>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</si>
  <si>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</si>
  <si>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</si>
  <si>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</si>
  <si>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</si>
  <si>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</si>
  <si>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</si>
  <si>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</si>
  <si>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</si>
  <si>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</si>
  <si>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</si>
  <si>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</si>
  <si>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</si>
  <si>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</si>
  <si>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</si>
  <si>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</si>
  <si>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</si>
  <si>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</si>
  <si>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</si>
  <si>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</si>
  <si>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</si>
  <si>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</si>
  <si>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</si>
  <si>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</si>
  <si>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</si>
  <si>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</si>
  <si>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</si>
  <si>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</si>
  <si>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</si>
  <si>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</si>
  <si>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</si>
  <si>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</si>
  <si>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</si>
  <si>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</si>
  <si>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</si>
  <si>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</si>
  <si>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</si>
  <si>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</si>
  <si>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</si>
  <si>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</si>
  <si>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</si>
  <si>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</si>
  <si>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</si>
  <si>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</si>
  <si>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</si>
  <si>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</si>
  <si>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</si>
  <si>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</si>
  <si>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</si>
  <si>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</si>
  <si>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</si>
  <si>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</si>
  <si>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</si>
  <si>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</si>
  <si>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</si>
  <si>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</si>
  <si>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</si>
  <si>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</si>
  <si>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</si>
  <si>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</si>
  <si>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</si>
  <si>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</si>
  <si>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</si>
  <si>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</si>
  <si>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</si>
  <si>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</si>
  <si>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</si>
  <si>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</si>
  <si>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</si>
  <si>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</si>
  <si>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</si>
  <si>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</si>
  <si>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</si>
  <si>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</si>
  <si>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</si>
  <si>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</si>
  <si>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</si>
  <si>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</si>
  <si>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</si>
  <si>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</si>
  <si>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</si>
  <si>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</si>
  <si>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</si>
  <si>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</si>
  <si>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</si>
  <si>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</si>
  <si>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</si>
  <si>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</si>
  <si>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</si>
  <si>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</si>
  <si>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</si>
  <si>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</si>
  <si>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</si>
  <si>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</si>
  <si>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</si>
  <si>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</si>
  <si>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</si>
  <si>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</si>
  <si>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</si>
  <si>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</si>
  <si>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</si>
  <si>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</si>
  <si>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</si>
  <si>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</si>
  <si>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</si>
  <si>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</si>
  <si>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</si>
  <si>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</si>
  <si>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</si>
  <si>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</si>
  <si>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</si>
  <si>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</si>
  <si>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</si>
  <si>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</si>
  <si>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</si>
  <si>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</si>
  <si>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</si>
  <si>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</si>
  <si>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</si>
  <si>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</si>
  <si>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</si>
  <si>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</si>
  <si>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</si>
  <si>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</si>
  <si>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</si>
  <si>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</si>
  <si>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</si>
  <si>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</si>
  <si>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</si>
  <si>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</si>
  <si>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</si>
  <si>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</si>
  <si>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</si>
  <si>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</si>
  <si>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</si>
  <si>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</si>
  <si>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</si>
  <si>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</si>
  <si>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</si>
  <si>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</si>
  <si>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</si>
  <si>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</si>
  <si>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</si>
  <si>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</si>
  <si>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</si>
  <si>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</si>
  <si>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</si>
  <si>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</si>
  <si>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</si>
  <si>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</si>
  <si>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</si>
  <si>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</si>
  <si>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</si>
  <si>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</si>
  <si>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</si>
  <si>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</si>
  <si>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</si>
  <si>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</si>
  <si>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</si>
  <si>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</si>
  <si>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</si>
  <si>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</si>
  <si>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</si>
  <si>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</si>
  <si>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</si>
  <si>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</si>
  <si>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</si>
  <si>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</si>
  <si>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</si>
  <si>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</si>
  <si>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</si>
  <si>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</si>
  <si>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</si>
  <si>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</si>
  <si>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</si>
  <si>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</si>
  <si>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</si>
  <si>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</si>
  <si>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</si>
  <si>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</si>
  <si>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</si>
  <si>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</si>
  <si>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</si>
  <si>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</si>
  <si>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</si>
  <si>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</si>
  <si>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</si>
  <si>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</si>
  <si>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</si>
  <si>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</si>
  <si>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</si>
  <si>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</si>
  <si>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</si>
  <si>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</si>
  <si>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</si>
  <si>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</si>
  <si>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</si>
  <si>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</si>
  <si>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</si>
  <si>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</si>
  <si>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</si>
  <si>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</si>
  <si>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</si>
  <si>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</si>
  <si>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</si>
  <si>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</si>
  <si>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</si>
  <si>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</si>
  <si>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</si>
  <si>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</si>
  <si>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</si>
  <si>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</si>
  <si>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</si>
  <si>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</si>
  <si>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</si>
  <si>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</si>
  <si>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</si>
  <si>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</si>
  <si>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</si>
  <si>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</si>
  <si>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</si>
  <si>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</si>
  <si>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</si>
  <si>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</si>
  <si>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</si>
  <si>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</si>
  <si>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</si>
  <si>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</si>
  <si>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</si>
  <si>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</si>
  <si>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</si>
  <si>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</si>
  <si>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</si>
  <si>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</si>
  <si>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</si>
  <si>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</si>
  <si>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</si>
  <si>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</si>
  <si>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</si>
  <si>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</si>
  <si>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</si>
  <si>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</si>
  <si>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</si>
  <si>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</si>
  <si>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</si>
  <si>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</si>
  <si>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</si>
  <si>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</si>
  <si>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</si>
  <si>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</si>
  <si>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</si>
  <si>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</si>
  <si>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</si>
  <si>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</si>
  <si>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</si>
  <si>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</si>
  <si>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</si>
  <si>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</si>
  <si>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</si>
  <si>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</si>
  <si>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</si>
  <si>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</si>
  <si>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</si>
  <si>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</si>
  <si>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</si>
  <si>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</si>
  <si>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</si>
  <si>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</si>
  <si>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</si>
  <si>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</si>
  <si>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</si>
  <si>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</si>
  <si>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</si>
  <si>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</si>
  <si>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</si>
  <si>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</si>
  <si>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</si>
  <si>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</si>
  <si>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</si>
  <si>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</si>
  <si>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</si>
  <si>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</si>
  <si>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</si>
  <si>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</si>
  <si>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</si>
  <si>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</si>
  <si>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</si>
  <si>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</si>
  <si>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</si>
  <si>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</si>
  <si>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</si>
  <si>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</si>
  <si>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</si>
  <si>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</si>
  <si>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</si>
  <si>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</si>
  <si>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</si>
  <si>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</si>
  <si>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</si>
  <si>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</si>
  <si>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</si>
  <si>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</si>
  <si>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</si>
  <si>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</si>
  <si>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</si>
  <si>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</si>
  <si>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</si>
  <si>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</si>
  <si>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</si>
  <si>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</si>
  <si>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</si>
  <si>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</si>
  <si>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</si>
  <si>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</si>
  <si>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</si>
  <si>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</si>
  <si>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</si>
  <si>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</si>
  <si>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</si>
  <si>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</si>
  <si>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</si>
  <si>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</si>
  <si>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</si>
  <si>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</si>
  <si>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</si>
  <si>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</si>
  <si>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</si>
  <si>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PCM-20251123-00001099</t>
  </si>
  <si>
    <t>Sceco cut at Aria, Team saving HUB Site</t>
  </si>
  <si>
    <t>PCM-20251123-00001102</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</si>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</sst>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321.63742048611311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1.1645023150776979E-2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45984.585846412039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45984.585846412039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45984.585846412039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45984.585846412039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45984.585846412039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45984.585846412039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45984.585846412039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45984.585846412039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45984.585846412039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45984.585846412039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45984.585846412039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45984.585846412039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45984.585846412039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45984.585846412039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45984.585846412039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45984.585846412039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45984.585846412039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45984.585846412039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45984.585846412039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45984.585846412039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45984.585846412039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45984.585846412039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45984.585846412039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45984.585846412039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45984.585846412039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45984.585846412039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45984.585846412039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45984.585846412039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45984.585846412039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159.58600844907778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0.19842743055778556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45984.585846412039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45984.585846412039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45984.585846412039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45984.585846412039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45984.585846412039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45984.585846412039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45984.585846412039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45984.585846412039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45984.585846412039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45984.585846412039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45984.585846412039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45984.585846412039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45984.585846412039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45984.585846412039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45984.585846412039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45984.585846412039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45984.585846412039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45984.585846412039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45984.585846412039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45984.585846412039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45984.585846412039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45984.585846412039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45984.585846412039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45984.585846412039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45984.585846412039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45984.585846412039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45984.585846412039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45984.585846412039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45984.585846412039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45984.585846412039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45984.585846412039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45984.585846412039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45984.585846412039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45984.585846412039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45984.585846412039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45984.585846412039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45984.585846412039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45984.585846412039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45984.585846412039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45984.585846412039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45984.585846412039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45984.585846412039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45984.585846412039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45984.585846412039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45984.585846412039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45984.585846412039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45984.585846412039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45984.585846412039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45984.585846412039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45984.585846412039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45984.585846412039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45984.585846412039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45984.585846412039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45984.585846412039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45984.585846412039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45984.585846412039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45984.585846412039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45984.585846412039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45984.585846412039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45984.585846412039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45984.585846412039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45984.585846412039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45984.585846412039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45984.585846412039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45984.585846412039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45984.585846412039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45984.585846412039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45984.585846412039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45984.585846412039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45984.585846412039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45984.585846412039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45984.585846412039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45984.585846412039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45984.585846412039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45984.585846412039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45984.585846412039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45984.585846412039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45984.585846412039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45984.585846412039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45984.585846412039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45984.585846412039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45984.585846412039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45984.585846412039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45984.585846412039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45984.585846412039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45984.585846412039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45984.585846412039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45984.585846412039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45984.585846412039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45984.585846412039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45984.585846412039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45984.585846412039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45984.585846412039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45984.585846412039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45984.585846412039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45984.585846412039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45984.585846412039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45984.585846412039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45984.585846412039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45984.585846412039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45984.585846412039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45984.585846412039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45984.585846412039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45984.585846412039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45984.585846412039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45984.585846412039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45984.585846412039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45984.585846412039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45984.585846412039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45984.585846412039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45984.585846412039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45984.585846412039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45984.585846412039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45984.585846412039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45984.585846412039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45984.585846412039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45984.585846412039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45984.585846412039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45984.585846412039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45984.585846412039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45984.585846412039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45984.585846412039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45984.585846412039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45984.585846412039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45984.585846412039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45984.585846412039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45984.585846412039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45984.585846412039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45984.585846412039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45984.585846412039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45984.585846412039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45984.585846412039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45984.585846412039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45984.585846412039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45984.585846412039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45984.585846412039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45984.585846412039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45984.585846412039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45984.585846412039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45984.585846412039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45984.585846412039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45984.585846412039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45984.585846412039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45984.585846412039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45984.585846412039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45984.585846412039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45984.585846412039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45984.585846412039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45984.585846412039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45984.585846412039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45984.585846412039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45984.585846412039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45984.585846412039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45984.585846412039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45984.585846412039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45984.585846412039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45984.585846412039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45984.585846412039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45984.585846412039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45984.585846412039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45984.585846412039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45984.585846412039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45984.585846412039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45984.585846412039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45984.585846412039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45984.585846412039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45984.585846412039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45984.585846412039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45984.585846412039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45984.585846412039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45984.585846412039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45984.585846412039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45984.585846412039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45984.585846412039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45984.585846412039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45984.585846412039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45984.585846412039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45984.585846412039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45984.585846412039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45984.585846412039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45984.585846412039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45984.585846412039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45984.585846412039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45984.585846412039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45984.585846412039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45984.585846412039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45984.585846412039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45984.585846412039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45984.585846412039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45984.585846412039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45984.585846412039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45984.585846412039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45984.585846412039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45984.585846412039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45984.585846412039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45984.585846412039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45984.585846412039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45984.585846412039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45984.585846412039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45984.585846412039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45984.585846412039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45984.585846412039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45984.585846412039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45984.585846412039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45984.585846412039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45984.585846412039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45984.585846412039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45984.585846412039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45984.585846412039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45984.585846412039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45984.585846412039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45984.585846412039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45984.585846412039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45984.585846412039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45984.585846412039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45984.585846412039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45984.585846412039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45984.585846412039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45984.585846412039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45984.585846412039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45984.585846412039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45984.585846412039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45984.585846412039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45984.585846412039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45984.585846412039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45984.585846412039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45984.585846412039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45984.585846412039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45984.585846412039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45984.585846412039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45984.585846412039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45984.585846412039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45984.585846412039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45984.585846412039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45984.585846412039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45984.585846412039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45984.585846412039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45984.585846412039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45984.585846412039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45984.585846412039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45984.585846412039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45984.585846412039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45984.585846412039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45984.585846412039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45984.585846412039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45984.585846412039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45984.585846412039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45984.585846412039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45984.585846412039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45984.585846412039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45984.585846412039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45984.585846412039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45984.585846412039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45984.585846412039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45984.585846412039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45984.585846412039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45984.585846412039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45984.585846412039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45984.585846412039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45984.585846412039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45984.585846412039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45984.585846412039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45984.585846412039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45984.585846412039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45984.585846412039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45984.585846412039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45984.585846412039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45984.585846412039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45984.585846412039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45984.585846412039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45984.585846412039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45984.585846412039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45984.585846412039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45984.585846412039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45984.585846412039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45984.585846412039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45984.585846412039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45984.585846412039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45984.585846412039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45984.585846412039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45984.585846412039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45984.585846412039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45984.585846412039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45984.585846412039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45984.585846412039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45984.585846412039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45984.585846412039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45984.585846412039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45984.585846412039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45984.585846412039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45984.585846412039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45984.585846412039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45984.585846412039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45984.585846412039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45984.585846412039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45984.585846412039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45984.585846412039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45984.585846412039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45984.585846412039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45984.585846412039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45984.585846412039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45984.585846412039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45984.585846412039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45984.585846412039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45984.585846412039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45984.585846412039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45984.585846412039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45984.585846412039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45984.585846412039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45984.585846412039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45984.585846412039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45984.585846412039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45984.585846412039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45984.585846412039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45984.585846412039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45984.585846412039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45984.585846412039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45984.585846412039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45984.585846412039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45984.585846412039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45984.585846412039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45984.585846412039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45984.585846412039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45984.585846412039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45984.585846412039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45984.585846412039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45984.585846412039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45984.585846412039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45984.585846412039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45984.585846412039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45984.585846412039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45984.585846412039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45984.585846412039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45984.585846412039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45984.585846412039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45984.585846412039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45984.585846412039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45984.585846412039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45984.585846412039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45984.585846412039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45984.585846412039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45984.585846412039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45984.585846412039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45984.585846412039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45984.585846412039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45984.585846412039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45984.585846412039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45984.585846412039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45984.585846412039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45984.585846412039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45984.585846412039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45984.585846412039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45984.585846412039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45984.585846412039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45984.585846412039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45984.585846412039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45984.585846412039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45984.585846412039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45984.585846412039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45984.585846412039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45984.585846412039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45984.585846412039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45984.585846412039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45984.585846412039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45984.585846412039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45984.585846412039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45984.585846412039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45984.585846412039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45984.585846412039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45984.585846412039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45984.585846412039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45984.585846412039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45984.585846412039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45984.585846412039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45984.585846412039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45984.585846412039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45984.585846412039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45984.585846412039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45984.585846412039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45984.585846412039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45984.585846412039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45984.585846412039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45984.585846412039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45984.585846412039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45984.585846412039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45984.585846412039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45984.585846412039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45984.585846412039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45984.585846412039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45984.585846412039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45984.585846412039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45984.585846412039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45984.585846412039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45984.585846412039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45984.585846412039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45984.585846412039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45984.585846412039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45984.585846412039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45984.585846412039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45984.585846412039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45984.585846412039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45984.585846412039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45984.585846412039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45984.585846412039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45984.585846412039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45984.585846412039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45984.585846412039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45984.585846412039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45984.585846412039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45984.585846412039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45984.585846412039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45984.585846412039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45984.585846412039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45984.585846412039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45984.585846412039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45984.585846412039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45984.585846412039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45984.585846412039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45984.585846412039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45984.585846412039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45984.585846412039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45984.585846412039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45984.585846412039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45984.585846412039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45984.585846412039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45984.585846412039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45984.585846412039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45984.585846412039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45984.585846412039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45984.585846412039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45984.585846412039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45984.585846412039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45984.585846412039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45984.585846412039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45984.585846412039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45984.585846412039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45984.585846412039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45984.585846412039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45984.585846412039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45984.585846412039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45984.585846412039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45984.585846412039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45984.585846412039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45984.585846412039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45984.585846412039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45984.585846412039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45984.585846412039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45984.585846412039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45984.585846412039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45984.585846412039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45984.585846412039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45984.585846412039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45984.585846412039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45984.585846412039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45984.585846412039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45984.585846412039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45984.585846412039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45984.585846412039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45984.585846412039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45984.585846412039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45984.585846412039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45984.585846412039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45984.585846412039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45984.585846412039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45984.585846412039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45984.585846412039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45984.585846412039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45984.585846412039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45984.585846412039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45984.585846412039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45984.585846412039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45984.585846412039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45984.585846412039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45984.585846412039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45984.585846412039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45984.585846412039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45984.585846412039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45984.585846412039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45984.585846412039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45984.585846412039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45984.585846412039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45984.585846412039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45984.585846412039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45984.585846412039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45984.585846412039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45984.585846412039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45984.585846412039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45984.585846412039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45984.585846412039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45984.585846412039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45984.585846412039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45984.585846412039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45984.585846412039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45984.585846412039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45984.585846412039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45984.585846412039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45984.585846412039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45984.585846412039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45984.585846412039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45984.585846412039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45984.585846412039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45984.585846412039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45984.585846412039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45984.585846412039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45984.585846412039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45984.585846412039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45984.585846412039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45984.585846412039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45984.585846412039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45984.585846412039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45984.585846412039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45984.585846412039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45984.585846412039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45984.585846412039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45984.585846412039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45984.585846412039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45984.585846412039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45984.585846412039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45984.585846412039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45984.585846412039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45984.585846412039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45984.585846412039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45984.585846412039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45984.585846412039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45984.585846412039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45984.585846412039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45984.585846412039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45984.585846412039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45984.585846412039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45984.585846412039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45984.585846412039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45984.585846412039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45984.585846412039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45984.585846412039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45984.585846412039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45984.585846412039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45984.585846412039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45984.585846412039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45984.585846412039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45984.585846412039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45984.585846412039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45984.585846412039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45984.585846412039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45984.585846412039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45984.585846412039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45984.585846412039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45984.585846412039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45984.585846412039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45984.585846412039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45984.585846412039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45984.585846412039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45984.585846412039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45984.585846412039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45984.585846412039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45984.585846412039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45984.585846412039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45984.585846412039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45984.585846412039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45984.585846412039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45984.585846412039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45984.585846412039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45984.585846412039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45984.585846412039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45984.585846412039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45984.585846412039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45984.585846412039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45984.585846412039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45984.585846412039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45984.585846412039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45984.585846412039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45984.585846412039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45984.585846412039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45984.585846412039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45984.585846412039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45984.585846412039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45984.585846412039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45984.585846412039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45984.585846412039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45984.585846412039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45984.585846412039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45984.585846412039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45984.585846412039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45984.585846412039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45984.585846412039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45984.585846412039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45984.585846412039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45984.585846412039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45984.585846412039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45984.585846412039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45984.585846412039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45984.585846412039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45984.585846412039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45984.585846412039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45984.585846412039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45984.585846412039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45984.585846412039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45984.585846412039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45984.585846412039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45984.585846412039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45984.585846412039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45984.585846412039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45984.585846412039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45984.585846412039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45984.585846412039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45984.585846412039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45984.585846412039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45984.585846412039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45984.585846412039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45984.585846412039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45984.585846412039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45984.585846412039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45984.585846412039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45984.585846412039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45984.585846412039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45984.585846412039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45984.585846412039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45984.585846412039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45984.585846412039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45984.585846412039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45984.585846412039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45984.585846412039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45984.585846412039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45984.585846412039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45984.585846412039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45984.585846412039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45984.585846412039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45984.585846412039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45984.585846412039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45984.585846412039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45984.585846412039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45984.585846412039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45984.585846412039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45984.585846412039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45984.585846412039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45984.585846412039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45984.585846412039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45984.585846412039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45984.585846412039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45984.585846412039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45984.585846412039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45984.585846412039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45984.585846412039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45984.585846412039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45984.585846412039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45984.585846412039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45984.585846412039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45984.585846412039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45984.585846412039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45984.585846412039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45984.585846412039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45984.585846412039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45984.585846412039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45984.585846412039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45984.585846412039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45984.585846412039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45984.585846412039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45984.585846412039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45984.585846412039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45984.585846412039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45984.585846412039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45984.585846412039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45984.585846412039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45984.585846412039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45984.585846412039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45984.585846412039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45984.585846412039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45984.585846412039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45984.585846412039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45984.585846412039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45984.585846412039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45984.585846412039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45984.585846412039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45984.585846412039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45984.585846412039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45984.585846412039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45984.585846412039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45984.585846412039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45984.585846412039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45984.585846412039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45984.585846412039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45984.585846412039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45984.585846412039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45984.585846412039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45984.585846412039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45984.585846412039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45984.585846412039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45984.585846412039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45984.585846412039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45984.585846412039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45984.585846412039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45984.585846412039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45984.585846412039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45984.585846412039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45984.585846412039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45984.585846412039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45984.585846412039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45984.585846412039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45984.585846412039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45984.585846412039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45984.585846412039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45984.585846412039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45984.585846412039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45984.585846412039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45984.585846412039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45984.585846412039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45984.585846412039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45984.585846412039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45984.585846412039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45984.585846412039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45984.585846412039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45984.585846412039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45984.585846412039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45984.585846412039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45984.585846412039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45984.585846412039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45984.585846412039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45984.585846412039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45984.585846412039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45984.585846412039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45984.585846412039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45984.585846412039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45984.585846412039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45984.585846412039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45984.585846412039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45984.585846412039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45984.585846412039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45984.585846412039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45984.585846412039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45984.585846412039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45984.585846412039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45984.585846412039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45984.585846412039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45984.585846412039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45984.585846412039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45984.585846412039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45984.585846412039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45984.585846412039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45984.585846412039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45984.585846412039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45984.585846412039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45984.585846412039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45984.585846412039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45984.585846412039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45984.585846412039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45984.585846412039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45984.585846412039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45984.585846412039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45984.585846412039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45984.585846412039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45984.585846412039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45984.585846412039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45984.585846412039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45984.585846412039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45984.585846412039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45984.585846412039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45984.585846412039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45984.585846412039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45984.585846412039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45984.585846412039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45984.585846412039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45984.585846412039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45984.585846412039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45984.585846412039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45984.585846412039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45984.585846412039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45984.585846412039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45984.585846412039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45984.585846412039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45984.585846412039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45984.585846412039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45984.585846412039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45984.585846412039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45984.585846412039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45984.585846412039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45984.585846412039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45984.585846412039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45984.585846412039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45984.585846412039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45984.585846412039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45984.585846412039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45984.585846412039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45984.585846412039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45984.585846412039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45984.585846412039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45984.585846412039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45984.585846412039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45984.585846412039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45984.585846412039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45984.585846412039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45984.585846412039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45984.585846412039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45984.585846412039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45984.585846412039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45984.585846412039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45984.585846412039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45984.585846412039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45984.585846412039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45984.585846412039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45984.585846412039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45984.585846412039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45984.585846412039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45984.585846412039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45984.585846412039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45984.585846412039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45984.585846412039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45984.585846412039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45984.585846412039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45984.585846412039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45984.585846412039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45984.585846412039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45984.585846412039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45984.585846412039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45984.585846412039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45984.585846412039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45984.585846412039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45984.585846412039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45984.585846412039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45984.585846412039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45984.585846412039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45984.585846412039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45984.585846412039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45984.585846412039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45984.585846412039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45984.585846412039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45984.585846412039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45984.585846412039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45984.585846412039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45984.585846412039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45984.585846412039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45984.585846412039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45984.585846412039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45984.585846412039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45984.585846412039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45984.585846412039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45984.585846412039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45984.585846412039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45984.585846412039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45984.585846412039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45984.585846412039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45984.585846412039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45984.585846412039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45984.585846412039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45984.585846412039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45984.585846412039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45984.585846412039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45984.585846412039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45984.585846412039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45984.585846412039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45984.585846412039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45984.585846412039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45984.585846412039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45984.585846412039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45984.585846412039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45984.585846412039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45984.585846412039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45984.585846412039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45984.585846412039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45984.585846412039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45984.585846412039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45984.585846412039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45984.585846412039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45984.585846412039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45984.585846412039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45984.585846412039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45984.585846412039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45984.585846412039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45984.585846412039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45984.585846412039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45984.585846412039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45984.585846412039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45984.585846412039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45984.585846412039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45984.585846412039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45984.585846412039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45984.585846412039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45984.585846412039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45984.585846412039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45984.585846412039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45984.585846412039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45984.585846412039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45984.585846412039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45984.585846412039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45984.585846412039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45984.585846412039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45984.585846412039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45984.585846412039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45984.585846412039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45984.585846412039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45984.585846412039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45984.585846412039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45984.585846412039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45984.585846412039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45984.585846412039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45984.585846412039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45984.585846412039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45984.585846412039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45984.585846412039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45984.585846412039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45984.585846412039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45984.585846412039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45984.585846412039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45984.585846412039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45984.585846412039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45984.585846412039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45984.585846412039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45984.585846412039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45984.585846412039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45984.585846412039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45984.585846412039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45984.585846412039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45984.585846412039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45984.585846412039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45984.585846412039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45984.585846412039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45984.585846412039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45984.585846412039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45984.585846412039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45984.585846412039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45984.585846412039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45984.585846412039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45984.585846412039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45984.585846412039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45984.585846412039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45984.585846412039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45984.585846412039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45984.585846412039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45984.585846412039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45984.585846412039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45984.585846412039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45984.585846412039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45984.585846412039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45984.585846412039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45984.585846412039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45984.585846412039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45984.585846412039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45984.585846412039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45984.585846412039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45984.585846412039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45984.585846412039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45984.585846412039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45984.585846412039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45984.585846412039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45984.585846412039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45984.585846412039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45984.585846412039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45984.585846412039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45984.585846412039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45984.585846412039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45984.585846412039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45984.585846412039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45984.585846412039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45984.585846412039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45984.585846412039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45984.585846412039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45984.585846412039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45984.585846412039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45984.585846412039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45984.585846412039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45984.585846412039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45984.585846412039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45984.585846412039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45984.585846412039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45984.585846412039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45984.585846412039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45984.585846412039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45984.585846412039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45984.585846412039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45984.585846412039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45984.585846412039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45984.585846412039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45984.585846412039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45984.585846412039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45984.585846412039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45984.585846412039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45984.585846412039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45984.585846412039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45984.585846412039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45984.585846412039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45984.585846412039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45984.585846412039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45984.585846412039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45984.585846412039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45984.585846412039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45984.585846412039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45984.585846412039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45984.585846412039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45984.585846412039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45984.585846412039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45984.585846412039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45984.585846412039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45984.585846412039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45984.585846412039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45984.585846412039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45984.585846412039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45984.585846412039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45984.585846412039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45984.585846412039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45984.585846412039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45984.585846412039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45984.585846412039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45984.585846412039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45984.585846412039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45984.585846412039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45984.585846412039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45984.585846412039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45984.585846412039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45984.585846412039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45984.585846412039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45984.585846412039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45984.585846412039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45984.585846412039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45984.585846412039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45984.585846412039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45984.585846412039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45984.585846412039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45984.585846412039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45984.585846412039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45984.585846412039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45984.585846412039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45984.585846412039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45984.585846412039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45984.585846412039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45984.585846412039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45984.585846412039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45984.585846412039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45984.585846412039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45984.585846412039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45984.585846412039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45984.585846412039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45984.585846412039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45984.585846412039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45984.585846412039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45984.585846412039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45984.585846412039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45984.585846412039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45984.585846412039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45984.585846412039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45984.585846412039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45984.585846412039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45984.585846412039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45984.585846412039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45984.585846412039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45984.585846412039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45984.585846412039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45984.585846412039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45984.585846412039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45984.585846412039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45984.585846412039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45984.585846412039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45984.585846412039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45984.585846412039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45984.585846412039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45984.585846412039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45984.585846412039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45984.585846412039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45984.585846412039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45984.585846412039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45984.585846412039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45984.585846412039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45984.585846412039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45984.585846412039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45984.585846412039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45984.585846412039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45984.585846412039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45984.585846412039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45984.585846412039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45984.585846412039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45984.585846412039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45984.585846412039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45984.585846412039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45984.585846412039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45984.585846412039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45984.585846412039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45984.585846412039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45984.585846412039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45984.585846412039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45984.585846412039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45984.585846412039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45984.585846412039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45984.585846412039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45984.585846412039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45984.585846412039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45984.585846412039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45984.585846412039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45984.585846412039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45984.585846412039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45984.585846412039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45984.585846412039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45984.585846412039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45984.585846412039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45984.585846412039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45984.585846412039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45984.585846412039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45984.585846412039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45984.585846412039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45984.585846412039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45984.585846412039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45984.585846412039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45984.585846412039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45984.585846412039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45984.585846412039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45984.585846412039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45984.585846412039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45984.585846412039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45984.585846412039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45984.585846412039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45984.585846412039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45984.585846412039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45984.585846412039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45984.585846412039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A15" sqref="A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281.10512881944305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9.2732986115152016E-2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45984.585846412039</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2.7142708335304633E-2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2.3612615739693865E-2</v>
      </c>
      <c r="H6" s="95">
        <v>45984.546261574076</v>
      </c>
      <c r="I6" s="113" t="str">
        <f>IFERROR(VLOOKUP(D6,DB!A:F,6,0),"")</f>
        <v>SCECO</v>
      </c>
      <c r="J6" s="113" t="str">
        <f>IFERROR(VLOOKUP(D6,DB!A:G,7,0),"")</f>
        <v>Dead</v>
      </c>
      <c r="K6" s="97" t="s">
        <v>39118</v>
      </c>
      <c r="L6" s="91" t="str">
        <f>IFERROR(VLOOKUP(D6,DB!A:I,9,0),"")</f>
        <v>Latis</v>
      </c>
    </row>
    <row r="7" spans="1:16" ht="15" customHeight="1">
      <c r="A7" s="113" t="s">
        <v>39119</v>
      </c>
      <c r="B7" s="113" t="str">
        <f>IFERROR(VLOOKUP(D7,DB!A:K,11,0),"")</f>
        <v>R4</v>
      </c>
      <c r="C7" s="93">
        <v>1</v>
      </c>
      <c r="D7" s="91" t="s">
        <v>37142</v>
      </c>
      <c r="E7" s="94" t="s">
        <v>39021</v>
      </c>
      <c r="F7" s="95">
        <v>45984.562847222223</v>
      </c>
      <c r="G7" s="96">
        <f t="shared" ca="1" si="0"/>
        <v>2.2999189815891441E-2</v>
      </c>
      <c r="H7" s="95">
        <v>45984.556597222225</v>
      </c>
      <c r="I7" s="113" t="str">
        <f>IFERROR(VLOOKUP(D7,DB!A:F,6,0),"")</f>
        <v>SCECO</v>
      </c>
      <c r="J7" s="113" t="str">
        <f>IFERROR(VLOOKUP(D7,DB!A:G,7,0),"")</f>
        <v>Good</v>
      </c>
      <c r="K7" s="97" t="s">
        <v>39118</v>
      </c>
      <c r="L7" s="91" t="str">
        <f>IFERROR(VLOOKUP(D7,DB!A:I,9,0),"")</f>
        <v>Latis</v>
      </c>
    </row>
    <row r="8" spans="1:16" ht="15" customHeight="1">
      <c r="A8" s="113" t="s">
        <v>39120</v>
      </c>
      <c r="B8" s="113" t="str">
        <f>IFERROR(VLOOKUP(D8,DB!A:K,11,0),"")</f>
        <v>R4</v>
      </c>
      <c r="C8" s="93">
        <v>1</v>
      </c>
      <c r="D8" s="91" t="s">
        <v>37193</v>
      </c>
      <c r="E8" s="94"/>
      <c r="F8" s="95"/>
      <c r="G8" s="96">
        <f t="shared" ca="1" si="0"/>
        <v>45984.585846412039</v>
      </c>
      <c r="H8" s="95">
        <v>45984.505115740743</v>
      </c>
      <c r="I8" s="113" t="str">
        <f>IFERROR(VLOOKUP(D8,DB!A:F,6,0),"")</f>
        <v>SCECO</v>
      </c>
      <c r="J8" s="113" t="str">
        <f>IFERROR(VLOOKUP(D8,DB!A:G,7,0),"")</f>
        <v>Vandalized</v>
      </c>
      <c r="K8" s="97" t="s">
        <v>39121</v>
      </c>
      <c r="L8" s="91" t="str">
        <f>IFERROR(VLOOKUP(D8,DB!A:I,9,0),"")</f>
        <v>Latis</v>
      </c>
    </row>
    <row r="9" spans="1:16" ht="15" customHeight="1">
      <c r="A9" s="113"/>
      <c r="B9" s="113" t="str">
        <f>IFERROR(VLOOKUP(D9,DB!A:K,11,0),"")</f>
        <v/>
      </c>
      <c r="C9" s="93"/>
      <c r="D9" s="91"/>
      <c r="E9" s="94"/>
      <c r="F9" s="95"/>
      <c r="G9" s="96">
        <f t="shared" ca="1" si="0"/>
        <v>45984.585846412039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45984.585846412039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45984.585846412039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45984.585846412039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45984.585846412039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45984.585846412039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45984.585846412039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45984.585846412039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45984.585846412039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45984.585846412039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45984.585846412039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45984.585846412039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45984.585846412039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45984.585846412039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45984.585846412039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45984.585846412039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45984.585846412039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45984.585846412039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45984.585846412039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45984.585846412039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45984.585846412039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45984.585846412039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45984.585846412039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45984.585846412039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45984.585846412039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45984.585846412039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45984.585846412039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45984.585846412039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45984.585846412039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45984.585846412039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45984.585846412039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45984.585846412039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45984.585846412039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45984.585846412039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45984.585846412039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45984.585846412039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45984.585846412039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45984.585846412039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45984.585846412039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45984.585846412039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45984.585846412039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45984.585846412039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45984.585846412039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45984.585846412039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45984.585846412039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45984.585846412039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45984.585846412039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45984.585846412039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45984.585846412039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45984.585846412039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45984.585846412039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45984.585846412039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45984.585846412039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45984.585846412039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45984.585846412039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45984.585846412039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45984.585846412039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45984.585846412039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45984.585846412039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45984.585846412039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45984.585846412039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45984.585846412039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45984.585846412039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45984.585846412039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45984.585846412039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45984.585846412039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45984.585846412039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45984.585846412039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45984.585846412039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45984.585846412039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45984.585846412039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45984.585846412039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45984.585846412039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45984.585846412039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45984.585846412039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45984.585846412039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45984.585846412039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45984.585846412039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45984.585846412039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45984.585846412039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45984.585846412039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45984.585846412039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45984.585846412039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45984.585846412039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45984.585846412039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45984.585846412039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45984.585846412039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45984.585846412039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45984.585846412039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45984.585846412039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45984.585846412039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45984.585846412039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45984.585846412039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45984.585846412039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45984.585846412039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45984.585846412039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45984.585846412039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45984.585846412039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45984.585846412039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45984.585846412039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45984.585846412039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45984.585846412039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45984.585846412039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45984.585846412039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45984.585846412039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45984.585846412039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45984.585846412039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45984.585846412039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45984.585846412039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45984.585846412039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45984.585846412039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45984.585846412039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45984.585846412039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45984.585846412039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45984.585846412039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45984.585846412039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45984.585846412039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45984.585846412039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45984.585846412039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45984.585846412039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45984.585846412039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45984.585846412039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45984.585846412039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45984.585846412039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45984.585846412039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45984.585846412039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45984.585846412039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45984.585846412039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45984.585846412039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45984.585846412039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45984.585846412039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45984.585846412039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45984.585846412039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45984.585846412039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45984.585846412039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45984.585846412039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45984.585846412039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45984.585846412039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45984.585846412039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45984.585846412039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45984.585846412039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45984.585846412039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45984.585846412039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45984.585846412039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45984.585846412039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45984.585846412039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45984.585846412039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45984.585846412039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45984.585846412039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45984.585846412039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45984.585846412039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45984.585846412039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45984.585846412039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45984.585846412039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45984.585846412039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45984.585846412039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45984.585846412039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45984.585846412039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45984.585846412039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45984.585846412039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45984.585846412039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45984.585846412039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45984.585846412039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45984.585846412039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45984.585846412039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45984.585846412039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45984.585846412039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45984.585846412039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45984.585846412039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45984.585846412039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45984.585846412039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45984.585846412039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45984.585846412039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45984.585846412039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45984.585846412039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45984.585846412039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45984.585846412039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45984.585846412039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45984.585846412039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45984.585846412039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45984.585846412039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45984.585846412039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45984.585846412039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45984.585846412039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45984.585846412039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45984.585846412039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45984.585846412039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45984.585846412039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45984.585846412039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45984.585846412039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45984.585846412039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45984.585846412039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45984.585846412039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45984.585846412039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45984.585846412039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45984.585846412039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45984.585846412039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45984.585846412039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45984.585846412039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45984.585846412039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45984.585846412039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45984.585846412039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45984.585846412039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45984.585846412039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45984.585846412039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45984.585846412039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45984.585846412039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45984.585846412039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45984.585846412039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45984.585846412039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45984.585846412039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45984.585846412039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45984.585846412039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45984.585846412039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45984.585846412039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45984.585846412039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45984.585846412039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45984.585846412039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45984.585846412039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45984.585846412039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45984.585846412039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45984.585846412039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45984.585846412039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45984.585846412039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45984.585846412039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45984.585846412039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45984.585846412039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45984.585846412039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45984.585846412039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45984.585846412039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45984.585846412039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45984.585846412039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45984.585846412039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45984.585846412039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45984.585846412039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45984.585846412039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45984.585846412039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45984.585846412039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45984.585846412039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45984.585846412039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45984.585846412039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45984.585846412039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45984.585846412039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45984.585846412039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45984.585846412039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45984.585846412039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45984.585846412039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45984.585846412039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45984.585846412039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45984.585846412039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45984.585846412039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45984.585846412039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45984.585846412039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45984.585846412039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45984.585846412039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45984.585846412039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45984.585846412039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45984.585846412039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45984.585846412039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45984.585846412039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45984.585846412039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45984.585846412039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45984.585846412039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45984.585846412039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45984.585846412039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45984.585846412039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45984.585846412039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45984.585846412039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45984.585846412039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45984.585846412039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45984.585846412039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45984.585846412039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45984.585846412039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45984.585846412039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45984.585846412039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45984.585846412039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45984.585846412039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45984.585846412039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45984.585846412039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45984.585846412039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45984.585846412039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45984.585846412039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45984.585846412039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45984.585846412039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45984.585846412039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45984.585846412039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45984.585846412039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45984.585846412039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45984.585846412039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45984.585846412039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45984.585846412039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45984.585846412039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45984.585846412039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45984.585846412039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45984.585846412039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45984.585846412039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45984.585846412039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45984.585846412039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45984.585846412039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45984.585846412039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45984.585846412039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45984.585846412039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45984.585846412039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45984.585846412039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45984.585846412039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45984.585846412039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45984.585846412039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45984.585846412039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45984.585846412039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45984.585846412039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45984.585846412039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45984.585846412039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45984.585846412039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45984.585846412039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45984.585846412039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45984.585846412039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45984.585846412039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45984.585846412039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45984.585846412039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45984.585846412039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45984.585846412039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45984.585846412039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45984.585846412039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45984.585846412039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45984.585846412039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45984.585846412039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45984.585846412039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45984.585846412039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45984.585846412039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45984.585846412039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45984.585846412039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45984.585846412039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45984.585846412039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45984.585846412039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45984.585846412039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45984.585846412039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45984.585846412039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45984.585846412039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45984.585846412039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45984.585846412039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45984.585846412039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45984.585846412039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45984.585846412039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45984.585846412039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45984.585846412039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45984.585846412039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45984.585846412039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45984.585846412039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45984.585846412039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45984.585846412039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45984.585846412039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45984.585846412039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45984.585846412039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45984.585846412039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45984.585846412039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45984.585846412039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45984.585846412039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45984.585846412039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45984.585846412039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45984.585846412039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45984.585846412039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45984.585846412039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45984.585846412039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45984.585846412039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45984.585846412039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45984.585846412039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45984.585846412039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45984.585846412039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45984.585846412039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45984.585846412039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45984.585846412039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45984.585846412039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45984.585846412039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45984.585846412039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45984.585846412039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45984.585846412039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45984.585846412039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45984.585846412039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45984.585846412039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45984.585846412039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45984.585846412039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45984.585846412039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45984.585846412039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45984.585846412039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45984.585846412039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45984.585846412039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45984.585846412039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45984.585846412039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45984.585846412039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45984.585846412039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45984.585846412039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45984.585846412039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45984.585846412039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45984.585846412039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45984.585846412039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45984.585846412039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45984.585846412039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45984.585846412039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45984.585846412039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45984.585846412039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45984.585846412039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45984.585846412039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45984.585846412039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45984.585846412039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45984.585846412039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45984.585846412039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45984.585846412039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45984.585846412039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45984.585846412039</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92.753786226850934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58.396969097222609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35.924735300926841</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3.2125478009256767</v>
      </c>
      <c r="H5" s="122">
        <v>45981.360798611109</v>
      </c>
      <c r="I5" s="109" t="str">
        <f>IFERROR(VLOOKUP(D5,DB!A:F,6,0),"")</f>
        <v>SCECO</v>
      </c>
      <c r="J5" s="109" t="str">
        <f>IFERROR(VLOOKUP(D5,DB!A:G,7,0),"")</f>
        <v>Dead</v>
      </c>
      <c r="K5" s="109" t="s">
        <v>39129</v>
      </c>
      <c r="L5" s="109" t="str">
        <f>IFERROR(VLOOKUP(D5,DB!A:I,9,0),"")</f>
        <v>Latis</v>
      </c>
    </row>
    <row r="6" spans="1:13" ht="30.75">
      <c r="A6" s="109" t="s">
        <v>39130</v>
      </c>
      <c r="B6" s="109" t="s">
        <v>5443</v>
      </c>
      <c r="C6" s="109">
        <v>1</v>
      </c>
      <c r="D6" s="109" t="s">
        <v>39131</v>
      </c>
      <c r="E6" s="109" t="s">
        <v>39021</v>
      </c>
      <c r="F6" s="122">
        <v>45984.531875000001</v>
      </c>
      <c r="G6" s="111">
        <f ca="1">IFERROR(NOW()-F6,"")</f>
        <v>5.3971412038663402E-2</v>
      </c>
      <c r="H6" s="122">
        <v>45984.501759259256</v>
      </c>
      <c r="I6" s="109" t="str">
        <f>IFERROR(VLOOKUP(D6,DB!A:F,6,0),"")</f>
        <v/>
      </c>
      <c r="J6" s="109" t="str">
        <f>IFERROR(VLOOKUP(D6,DB!A:G,7,0),"")</f>
        <v/>
      </c>
      <c r="K6" s="109" t="s">
        <v>39132</v>
      </c>
      <c r="L6" s="109" t="str">
        <f>IFERROR(VLOOKUP(D6,DB!A:I,9,0),"")</f>
        <v/>
      </c>
    </row>
    <row r="7" spans="1:13">
      <c r="A7" s="109" t="s">
        <v>39133</v>
      </c>
      <c r="B7" s="109" t="str">
        <f>IFERROR(VLOOKUP(D7,DB!A:K,11,0),"")</f>
        <v>R5</v>
      </c>
      <c r="C7" s="109">
        <v>1</v>
      </c>
      <c r="D7" s="109" t="s">
        <v>33299</v>
      </c>
      <c r="E7" s="109" t="s">
        <v>39102</v>
      </c>
      <c r="F7" s="122">
        <v>45984.533553240741</v>
      </c>
      <c r="G7" s="111">
        <f ca="1">IFERROR(NOW()-F7,"")</f>
        <v>5.2293171298515517E-2</v>
      </c>
      <c r="H7" s="122">
        <v>45984.527615740742</v>
      </c>
      <c r="I7" s="109" t="str">
        <f>IFERROR(VLOOKUP(D7,DB!A:F,6,0),"")</f>
        <v>SCECO</v>
      </c>
      <c r="J7" s="109" t="str">
        <f>IFERROR(VLOOKUP(D7,DB!A:G,7,0),"")</f>
        <v>Good</v>
      </c>
      <c r="K7" s="109" t="s">
        <v>39134</v>
      </c>
      <c r="L7" s="109" t="str">
        <f>IFERROR(VLOOKUP(D7,DB!A:I,9,0),"")</f>
        <v>Latis</v>
      </c>
    </row>
    <row r="8" spans="1:13">
      <c r="A8"/>
      <c r="B8" s="109" t="str">
        <f>IFERROR(VLOOKUP(D8,DB!A:K,11,0),"")</f>
        <v/>
      </c>
      <c r="C8" s="109"/>
      <c r="D8" s="109"/>
      <c r="E8" s="109"/>
      <c r="F8" s="109"/>
      <c r="G8" s="111">
        <f ca="1">IFERROR(NOW()-F8,"")</f>
        <v>45984.585846412039</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45984.585846412039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45984.585846412039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45984.585846412039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45984.585846412039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45984.585846412039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45984.585846412039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45984.585846412039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45984.585846412039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45984.585846412039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45984.585846412039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45984.585846412039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45984.585846412039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45984.585846412039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45984.585846412039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45984.585846412039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45984.585846412039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45984.585846412039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45984.585846412039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45984.585846412039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45984.585846412039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45984.585846412039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45984.585846412039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45984.585846412039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45984.585846412039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45984.585846412039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45984.585846412039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45984.585846412039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45984.585846412039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45984.585846412039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45984.585846412039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45984.585846412039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45984.585846412039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45984.585846412039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45984.585846412039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45984.585846412039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45984.585846412039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45984.585846412039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45984.585846412039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45984.585846412039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45984.585846412039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45984.585846412039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45984.585846412039</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45984.585846412039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45984.585846412039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45984.585846412039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45984.585846412039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45984.585846412039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45984.585846412039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45984.585846412039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45984.585846412039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45984.585846412039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45984.585846412039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45984.585846412039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45984.585846412039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45984.585846412039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45984.585846412039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45984.585846412039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45984.585846412039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45984.585846412039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45984.585846412039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45984.585846412039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45984.585846412039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45984.585846412039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45984.585846412039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45984.585846412039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45984.585846412039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45984.585846412039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45984.585846412039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45984.585846412039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45984.585846412039</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45984.585846412039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45984.585846412039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45984.585846412039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45984.585846412039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45984.585846412039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45984.585846412039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45984.585846412039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45984.585846412039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45984.585846412039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45984.585846412039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45984.585846412039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45984.585846412039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45984.585846412039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45984.585846412039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45984.585846412039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45984.585846412039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45984.585846412039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45984.585846412039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45984.585846412039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45984.585846412039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45984.585846412039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45984.585846412039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45984.585846412039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45984.585846412039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45984.585846412039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45984.585846412039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45984.585846412039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45984.585846412039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45984.585846412039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45984.585846412039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45984.585846412039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45984.585846412039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45984.585846412039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45984.585846412039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45984.585846412039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45984.585846412039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45984.585846412039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45984.585846412039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45984.585846412039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45984.585846412039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45984.585846412039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45984.585846412039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45984.585846412039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45984.585846412039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