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682" documentId="120_S{2AC9BD13-BADA-5192-A53E-5A8FF88502F6}" xr6:coauthVersionLast="47" xr6:coauthVersionMax="47" xr10:uidLastSave="{0613B779-874E-4531-9F90-090E7BD78395}"/>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4" i="4" l="1"/>
  <c r="B35" i="4"/>
  <c r="B36" i="4"/>
  <c r="B37" i="4"/>
  <c r="G34" i="4"/>
  <c r="G35" i="4"/>
  <c r="G36" i="4"/>
  <c r="G37" i="4"/>
  <c r="I34" i="4"/>
  <c r="I35" i="4"/>
  <c r="I36" i="4"/>
  <c r="I37" i="4"/>
  <c r="J34" i="4"/>
  <c r="J35" i="4"/>
  <c r="J36" i="4"/>
  <c r="J37" i="4"/>
  <c r="L34" i="4"/>
  <c r="L35" i="4"/>
  <c r="L36" i="4"/>
  <c r="L37" i="4"/>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6" i="2"/>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0" i="4"/>
  <c r="L31" i="4"/>
  <c r="L32" i="4"/>
  <c r="L33" i="4"/>
  <c r="J30" i="4"/>
  <c r="J31" i="4"/>
  <c r="J32" i="4"/>
  <c r="J33" i="4"/>
  <c r="I30" i="4"/>
  <c r="I31" i="4"/>
  <c r="I32" i="4"/>
  <c r="I33" i="4"/>
  <c r="B30" i="4"/>
  <c r="B31" i="4"/>
  <c r="B32" i="4"/>
  <c r="B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L27" i="4"/>
  <c r="L28" i="4"/>
  <c r="L29" i="4"/>
  <c r="J27" i="4"/>
  <c r="J28" i="4"/>
  <c r="J29" i="4"/>
  <c r="I27" i="4"/>
  <c r="I28" i="4"/>
  <c r="I29" i="4"/>
  <c r="B27" i="4"/>
  <c r="B28" i="4"/>
  <c r="B29" i="4"/>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2" i="9"/>
  <c r="B3" i="9"/>
  <c r="B4" i="9"/>
  <c r="B5" i="9"/>
  <c r="B6" i="9"/>
  <c r="B7" i="9"/>
  <c r="B8" i="9"/>
  <c r="B9" i="9"/>
  <c r="B10" i="9"/>
  <c r="G2" i="9"/>
  <c r="G3" i="9"/>
  <c r="G4" i="9"/>
  <c r="G5" i="9"/>
  <c r="G6" i="9"/>
  <c r="G7" i="9"/>
  <c r="G8" i="9"/>
  <c r="G9" i="9"/>
  <c r="G10" i="9"/>
  <c r="I2" i="9"/>
  <c r="I3" i="9"/>
  <c r="I4" i="9"/>
  <c r="I5" i="9"/>
  <c r="I6" i="9"/>
  <c r="I7" i="9"/>
  <c r="I8" i="9"/>
  <c r="I9" i="9"/>
  <c r="I10" i="9"/>
  <c r="L2" i="9"/>
  <c r="L3" i="9"/>
  <c r="L4" i="9"/>
  <c r="L5" i="9"/>
  <c r="L6" i="9"/>
  <c r="L7" i="9"/>
  <c r="L8" i="9"/>
  <c r="L9" i="9"/>
  <c r="L10" i="9"/>
  <c r="J2" i="9"/>
  <c r="J3" i="9"/>
  <c r="J4" i="9"/>
  <c r="J5" i="9"/>
  <c r="J6" i="9"/>
  <c r="J7" i="9"/>
  <c r="J8" i="9"/>
  <c r="J9" i="9"/>
  <c r="J1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<sst xmlns="http://schemas.openxmlformats.org/spreadsheetml/2006/main" count="180281" uniqueCount="39123">
  <si>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</si>
  <si>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</si>
  <si>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</si>
  <si>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</si>
  <si>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</si>
  <si>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</si>
  <si>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</si>
  <si>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</si>
  <si>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</si>
  <si>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</si>
  <si>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</si>
  <si>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</si>
  <si>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</si>
  <si>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</si>
  <si>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</si>
  <si>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</si>
  <si>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</si>
  <si>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</si>
  <si>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</si>
  <si>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</si>
  <si>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</si>
  <si>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</si>
  <si>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</si>
  <si>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</si>
  <si>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</si>
  <si>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</si>
  <si>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</si>
  <si>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</si>
  <si>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</si>
  <si>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</si>
  <si>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</si>
  <si>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</si>
  <si>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</si>
  <si>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</si>
  <si>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</si>
  <si>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</si>
  <si>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</si>
  <si>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</si>
  <si>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</si>
  <si>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</si>
  <si>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</si>
  <si>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</si>
  <si>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</si>
  <si>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</si>
  <si>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</si>
  <si>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</si>
  <si>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</si>
  <si>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</si>
  <si>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</si>
  <si>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</si>
  <si>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</si>
  <si>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</si>
  <si>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</si>
  <si>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</si>
  <si>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</si>
  <si>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</si>
  <si>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</si>
  <si>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</si>
  <si>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</si>
  <si>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</si>
  <si>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</si>
  <si>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</si>
  <si>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</si>
  <si>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</si>
  <si>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</si>
  <si>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</si>
  <si>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</si>
  <si>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</si>
  <si>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</si>
  <si>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</si>
  <si>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</si>
  <si>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</si>
  <si>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</si>
  <si>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</si>
  <si>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</si>
  <si>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</si>
  <si>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</si>
  <si>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</si>
  <si>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</si>
  <si>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</si>
  <si>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</si>
  <si>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</si>
  <si>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</si>
  <si>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</si>
  <si>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</si>
  <si>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</si>
  <si>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</si>
  <si>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</si>
  <si>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</si>
  <si>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</si>
  <si>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</si>
  <si>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</si>
  <si>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</si>
  <si>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</si>
  <si>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</si>
  <si>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</si>
  <si>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</si>
  <si>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</si>
  <si>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</si>
  <si>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</si>
  <si>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</si>
  <si>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</si>
  <si>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</si>
  <si>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</si>
  <si>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</si>
  <si>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</si>
  <si>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</si>
  <si>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</si>
  <si>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</si>
  <si>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</si>
  <si>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</si>
  <si>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</si>
  <si>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</si>
  <si>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</si>
  <si>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</si>
  <si>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</si>
  <si>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</si>
  <si>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</si>
  <si>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</si>
  <si>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</si>
  <si>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</si>
  <si>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</si>
  <si>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</si>
  <si>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</si>
  <si>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</si>
  <si>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</si>
  <si>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</si>
  <si>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</si>
  <si>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</si>
  <si>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</si>
  <si>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</si>
  <si>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</si>
  <si>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</si>
  <si>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</si>
  <si>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</si>
  <si>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</si>
  <si>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</si>
  <si>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</si>
  <si>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</si>
  <si>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</si>
  <si>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</si>
  <si>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</si>
  <si>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</si>
  <si>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</si>
  <si>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</si>
  <si>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</si>
  <si>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</si>
  <si>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</si>
  <si>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</si>
  <si>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</si>
  <si>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</si>
  <si>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</si>
  <si>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</si>
  <si>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</si>
  <si>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</si>
  <si>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</si>
  <si>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</si>
  <si>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</si>
  <si>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</si>
  <si>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</si>
  <si>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</si>
  <si>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</si>
  <si>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</si>
  <si>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</si>
  <si>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</si>
  <si>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</si>
  <si>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</si>
  <si>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</si>
  <si>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</si>
  <si>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</si>
  <si>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</si>
  <si>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</si>
  <si>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</si>
  <si>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</si>
  <si>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</si>
  <si>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</si>
  <si>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</si>
  <si>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</si>
  <si>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</si>
  <si>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</si>
  <si>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</si>
  <si>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</si>
  <si>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</si>
  <si>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</si>
  <si>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</si>
  <si>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</si>
  <si>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</si>
  <si>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</si>
  <si>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</si>
  <si>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</si>
  <si>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</si>
  <si>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</si>
  <si>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</si>
  <si>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</si>
  <si>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</si>
  <si>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</si>
  <si>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</si>
  <si>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</si>
  <si>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</si>
  <si>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</si>
  <si>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</si>
  <si>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</si>
  <si>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</si>
  <si>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</si>
  <si>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</si>
  <si>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</si>
  <si>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</si>
  <si>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</si>
  <si>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</si>
  <si>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</si>
  <si>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</si>
  <si>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</si>
  <si>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</si>
  <si>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</si>
  <si>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</si>
  <si>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</si>
  <si>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</si>
  <si>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</si>
  <si>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</si>
  <si>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</si>
  <si>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</si>
  <si>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</si>
  <si>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</si>
  <si>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</si>
  <si>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</si>
  <si>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</si>
  <si>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</si>
  <si>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</si>
  <si>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</si>
  <si>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</si>
  <si>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</si>
  <si>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</si>
  <si>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</si>
  <si>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</si>
  <si>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</si>
  <si>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</si>
  <si>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</si>
  <si>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</si>
  <si>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</si>
  <si>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</si>
  <si>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</si>
  <si>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</si>
  <si>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</si>
  <si>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</si>
  <si>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</si>
  <si>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</si>
  <si>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</si>
  <si>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</si>
  <si>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</si>
  <si>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</si>
  <si>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</si>
  <si>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</si>
  <si>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</si>
  <si>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</si>
  <si>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</si>
  <si>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</si>
  <si>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</si>
  <si>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</si>
  <si>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</si>
  <si>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</si>
  <si>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</si>
  <si>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</si>
  <si>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</si>
  <si>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</si>
  <si>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</si>
  <si>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</si>
  <si>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</si>
  <si>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</si>
  <si>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</si>
  <si>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</si>
  <si>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</si>
  <si>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</si>
  <si>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</si>
  <si>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</si>
  <si>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</si>
  <si>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</si>
  <si>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</si>
  <si>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</si>
  <si>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</si>
  <si>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</si>
  <si>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</si>
  <si>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</si>
  <si>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</si>
  <si>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</si>
  <si>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</si>
  <si>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</si>
  <si>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</si>
  <si>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</si>
  <si>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</si>
  <si>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</si>
  <si>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</si>
  <si>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</si>
  <si>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</si>
  <si>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</si>
  <si>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</si>
  <si>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</si>
  <si>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</si>
  <si>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</si>
  <si>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</si>
  <si>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</si>
  <si>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</si>
  <si>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</si>
  <si>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</si>
  <si>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</si>
  <si>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</si>
  <si>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</si>
  <si>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</si>
  <si>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</si>
  <si>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</si>
  <si>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</si>
  <si>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</si>
  <si>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</si>
  <si>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</si>
  <si>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</si>
  <si>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</si>
  <si>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</si>
  <si>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</si>
  <si>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</si>
  <si>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</si>
  <si>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</si>
  <si>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</si>
  <si>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</si>
  <si>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</si>
  <si>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</si>
  <si>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</si>
  <si>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</si>
  <si>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</si>
  <si>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</si>
  <si>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</si>
  <si>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</si>
  <si>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</si>
  <si>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</si>
  <si>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</si>
  <si>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</si>
  <si>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</si>
  <si>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</si>
  <si>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</si>
  <si>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</si>
  <si>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</si>
  <si>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</si>
  <si>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</si>
  <si>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</si>
  <si>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</si>
  <si>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</si>
  <si>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</si>
  <si>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</si>
  <si>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</si>
  <si>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</si>
  <si>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</si>
  <si>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</si>
  <si>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</si>
  <si>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</si>
  <si>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</si>
  <si>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</si>
  <si>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</si>
  <si>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</si>
  <si>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</si>
  <si>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</si>
  <si>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</si>
  <si>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</si>
  <si>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</si>
  <si>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</si>
  <si>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</si>
  <si>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</si>
  <si>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</si>
  <si>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</si>
  <si>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</si>
  <si>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</si>
  <si>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</si>
  <si>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</si>
  <si>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</si>
  <si>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</si>
  <si>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</si>
  <si>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</si>
  <si>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</si>
  <si>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</si>
  <si>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</si>
  <si>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</si>
  <si>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</si>
  <si>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</si>
  <si>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</si>
  <si>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</si>
  <si>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</si>
  <si>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</si>
  <si>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</si>
  <si>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</si>
  <si>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</si>
  <si>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</si>
  <si>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</si>
  <si>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</si>
  <si>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</si>
  <si>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</si>
  <si>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</si>
  <si>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</si>
  <si>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</si>
  <si>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</si>
  <si>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</si>
  <si>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</si>
  <si>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</si>
  <si>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</si>
  <si>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</si>
  <si>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</si>
  <si>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</si>
  <si>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</si>
  <si>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</si>
  <si>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</si>
  <si>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</si>
  <si>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</si>
  <si>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</si>
  <si>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</si>
  <si>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</si>
  <si>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</si>
  <si>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</si>
  <si>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</si>
  <si>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</si>
  <si>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</si>
  <si>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</si>
  <si>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</si>
  <si>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</si>
  <si>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</si>
  <si>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</si>
  <si>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</si>
  <si>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</si>
  <si>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</si>
  <si>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</si>
  <si>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</si>
  <si>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</si>
  <si>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</si>
  <si>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</si>
  <si>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</si>
  <si>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</si>
  <si>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</si>
  <si>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</si>
  <si>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</si>
  <si>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</si>
  <si>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</si>
  <si>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</si>
  <si>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</si>
  <si>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</si>
  <si>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</si>
  <si>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</si>
  <si>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</si>
  <si>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</si>
  <si>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</si>
  <si>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</si>
  <si>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</si>
  <si>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</si>
  <si>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</si>
  <si>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</si>
  <si>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</si>
  <si>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</si>
  <si>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</si>
  <si>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</si>
  <si>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</si>
  <si>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</si>
  <si>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</si>
  <si>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</si>
  <si>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</si>
  <si>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</si>
  <si>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</si>
  <si>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</si>
  <si>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</si>
  <si>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</si>
  <si>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</si>
  <si>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</si>
  <si>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</si>
  <si>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</si>
  <si>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</si>
  <si>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</si>
  <si>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</si>
  <si>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</si>
  <si>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</si>
  <si>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</si>
  <si>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</si>
  <si>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</si>
  <si>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</si>
  <si>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</si>
  <si>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</si>
  <si>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</si>
  <si>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</si>
  <si>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</si>
  <si>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</si>
  <si>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</si>
  <si>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</si>
  <si>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</si>
  <si>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</si>
  <si>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</si>
  <si>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</si>
  <si>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</si>
  <si>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</si>
  <si>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</si>
  <si>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</si>
  <si>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</si>
  <si>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</si>
  <si>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</si>
  <si>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</si>
  <si>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</si>
  <si>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</si>
  <si>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</si>
  <si>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</si>
  <si>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</si>
  <si>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</si>
  <si>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</si>
  <si>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</si>
  <si>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</si>
  <si>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</si>
  <si>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</si>
  <si>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</si>
  <si>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</si>
  <si>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</si>
  <si>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</si>
  <si>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</si>
  <si>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</si>
  <si>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</si>
  <si>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</si>
  <si>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</si>
  <si>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</si>
  <si>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</si>
  <si>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</si>
  <si>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</si>
  <si>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</si>
  <si>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</si>
  <si>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</si>
  <si>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</si>
  <si>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</si>
  <si>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</si>
  <si>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</si>
  <si>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</si>
  <si>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</si>
  <si>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</si>
  <si>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</si>
  <si>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</si>
  <si>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</si>
  <si>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</si>
  <si>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</si>
  <si>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</si>
  <si>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</si>
  <si>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</si>
  <si>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</si>
  <si>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</si>
  <si>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</si>
  <si>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</si>
  <si>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</si>
  <si>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</si>
  <si>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</si>
  <si>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</si>
  <si>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</si>
  <si>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</si>
  <si>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</si>
  <si>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</si>
  <si>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</si>
  <si>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</si>
  <si>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</si>
  <si>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</si>
  <si>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</si>
  <si>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</si>
  <si>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</si>
  <si>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</si>
  <si>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</si>
  <si>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</si>
  <si>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</si>
  <si>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</si>
  <si>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</si>
  <si>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</si>
  <si>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</si>
  <si>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</si>
  <si>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</si>
  <si>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</si>
  <si>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</si>
  <si>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</si>
  <si>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</si>
  <si>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</si>
  <si>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</si>
  <si>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</si>
  <si>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</si>
  <si>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</si>
  <si>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</si>
  <si>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</si>
  <si>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</si>
  <si>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</si>
  <si>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</si>
  <si>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</si>
  <si>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</si>
  <si>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</si>
  <si>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</si>
  <si>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</si>
  <si>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</si>
  <si>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</si>
  <si>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</si>
  <si>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</si>
  <si>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</si>
  <si>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</si>
  <si>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</si>
  <si>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</si>
  <si>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</si>
  <si>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</si>
  <si>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</si>
  <si>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</si>
  <si>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</si>
  <si>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</si>
  <si>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</si>
  <si>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</si>
  <si>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</si>
  <si>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</si>
  <si>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</si>
  <si>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</si>
  <si>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</si>
  <si>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</si>
  <si>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</si>
  <si>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</si>
  <si>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</si>
  <si>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</si>
  <si>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</si>
  <si>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</si>
  <si>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</si>
  <si>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</si>
  <si>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</si>
  <si>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</si>
  <si>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</si>
  <si>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</si>
  <si>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</si>
  <si>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</si>
  <si>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</si>
  <si>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</si>
  <si>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</si>
  <si>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</si>
  <si>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</si>
  <si>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</si>
  <si>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</si>
  <si>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</si>
  <si>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</si>
  <si>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</si>
  <si>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</si>
  <si>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</si>
  <si>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</si>
  <si>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</si>
  <si>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</si>
  <si>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</si>
  <si>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</si>
  <si>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</si>
  <si>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</si>
  <si>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</si>
  <si>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</si>
  <si>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</si>
  <si>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</si>
  <si>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</si>
  <si>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</si>
  <si>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</si>
  <si>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</si>
  <si>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</si>
  <si>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</si>
  <si>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</si>
  <si>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</si>
  <si>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</si>
  <si>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</si>
  <si>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</si>
  <si>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</si>
  <si>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</si>
  <si>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</si>
  <si>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</si>
  <si>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</si>
  <si>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</si>
  <si>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</si>
  <si>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</si>
  <si>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</si>
  <si>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</si>
  <si>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</si>
  <si>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</si>
  <si>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</si>
  <si>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</si>
  <si>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</si>
  <si>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</si>
  <si>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</si>
  <si>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</si>
  <si>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</si>
  <si>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</si>
  <si>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</si>
  <si>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</si>
  <si>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</si>
  <si>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</si>
  <si>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</si>
  <si>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</si>
  <si>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</si>
  <si>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</si>
  <si>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</si>
  <si>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</si>
  <si>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</si>
  <si>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</si>
  <si>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</si>
  <si>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</si>
  <si>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</si>
  <si>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</si>
  <si>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</si>
  <si>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</si>
  <si>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</si>
  <si>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</si>
  <si>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</si>
  <si>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</si>
  <si>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</si>
  <si>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</si>
  <si>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</si>
  <si>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</si>
  <si>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</si>
  <si>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</si>
  <si>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</si>
  <si>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</si>
  <si>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</si>
  <si>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</si>
  <si>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</si>
  <si>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</si>
  <si>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</si>
  <si>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</si>
  <si>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</si>
  <si>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</si>
  <si>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</si>
  <si>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</si>
  <si>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</si>
  <si>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</si>
  <si>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</si>
  <si>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</si>
  <si>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</si>
  <si>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</si>
  <si>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</si>
  <si>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</si>
  <si>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</si>
  <si>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</si>
  <si>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</si>
  <si>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</si>
  <si>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</si>
  <si>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</si>
  <si>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</si>
  <si>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</si>
  <si>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</si>
  <si>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</si>
  <si>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</si>
  <si>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</si>
  <si>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</si>
  <si>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</si>
  <si>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</si>
  <si>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</si>
  <si>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</si>
  <si>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</si>
  <si>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</si>
  <si>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</si>
  <si>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</si>
  <si>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</si>
  <si>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</si>
  <si>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</si>
  <si>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</si>
  <si>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</si>
  <si>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</si>
  <si>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</si>
  <si>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</si>
  <si>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</si>
  <si>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</si>
  <si>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</si>
  <si>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</si>
  <si>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</si>
  <si>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</si>
  <si>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</si>
  <si>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</si>
  <si>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</si>
  <si>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</si>
  <si>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</si>
  <si>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</si>
  <si>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</si>
  <si>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</si>
  <si>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</si>
  <si>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</si>
  <si>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</si>
  <si>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</si>
  <si>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</si>
  <si>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</si>
  <si>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</si>
  <si>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</si>
  <si>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</si>
  <si>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</si>
  <si>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</si>
  <si>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</si>
  <si>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</si>
  <si>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</si>
  <si>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</si>
  <si>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</si>
  <si>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</si>
  <si>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</si>
  <si>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</si>
  <si>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</si>
  <si>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</si>
  <si>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</si>
  <si>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</si>
  <si>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</si>
  <si>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</si>
  <si>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</si>
  <si>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</si>
  <si>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</si>
  <si>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</si>
  <si>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</si>
  <si>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</si>
  <si>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</si>
  <si>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</si>
  <si>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</si>
  <si>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</si>
  <si>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</si>
  <si>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</si>
  <si>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</si>
  <si>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</si>
  <si>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</si>
  <si>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</si>
  <si>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</si>
  <si>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</si>
  <si>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</si>
  <si>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</si>
  <si>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</si>
  <si>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</si>
  <si>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</si>
  <si>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</si>
  <si>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</si>
  <si>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</si>
  <si>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</si>
  <si>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</si>
  <si>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</si>
  <si>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</si>
  <si>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</si>
  <si>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</si>
  <si>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</si>
  <si>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</si>
  <si>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</si>
  <si>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</si>
  <si>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</si>
  <si>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</si>
  <si>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</si>
  <si>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</si>
  <si>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</si>
  <si>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</si>
  <si>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</si>
  <si>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</si>
  <si>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</si>
  <si>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</si>
  <si>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</si>
  <si>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</si>
  <si>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</si>
  <si>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</si>
  <si>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</si>
  <si>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</si>
  <si>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</si>
  <si>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</si>
  <si>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</si>
  <si>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</si>
  <si>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</si>
  <si>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</si>
  <si>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</si>
  <si>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</si>
  <si>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</si>
  <si>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</si>
  <si>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</si>
  <si>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</si>
  <si>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</si>
  <si>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</si>
  <si>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</si>
  <si>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</si>
  <si>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</si>
  <si>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</si>
  <si>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</si>
  <si>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</si>
  <si>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</si>
  <si>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</si>
  <si>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</si>
  <si>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</si>
  <si>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</si>
  <si>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</si>
  <si>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</si>
  <si>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</si>
  <si>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</si>
  <si>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</si>
  <si>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</si>
  <si>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</si>
  <si>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</si>
  <si>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</si>
  <si>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</si>
  <si>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</si>
  <si>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</si>
  <si>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</si>
  <si>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</si>
  <si>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</si>
  <si>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</si>
  <si>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</si>
  <si>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</si>
  <si>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</si>
  <si>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</si>
  <si>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</si>
  <si>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</si>
  <si>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</si>
  <si>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</si>
  <si>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</si>
  <si>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</si>
  <si>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</si>
  <si>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</si>
  <si>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</si>
  <si>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</si>
  <si>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</si>
  <si>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</si>
  <si>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</si>
  <si>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</si>
  <si>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</si>
  <si>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</si>
  <si>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</si>
  <si>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</si>
  <si>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</si>
  <si>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</si>
  <si>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</si>
  <si>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</si>
  <si>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</si>
  <si>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</si>
  <si>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</si>
  <si>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</si>
  <si>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</si>
  <si>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</si>
  <si>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</si>
  <si>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</si>
  <si>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</si>
  <si>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</si>
  <si>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</si>
  <si>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</si>
  <si>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</si>
  <si>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</si>
  <si>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</si>
  <si>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</si>
  <si>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</si>
  <si>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</si>
  <si>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</si>
  <si>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</si>
  <si>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</si>
  <si>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</si>
  <si>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</si>
  <si>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</si>
  <si>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</si>
  <si>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</si>
  <si>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</si>
  <si>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</si>
  <si>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</si>
  <si>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</si>
  <si>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</si>
  <si>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</si>
  <si>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</si>
  <si>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</si>
  <si>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</si>
  <si>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</si>
  <si>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</si>
  <si>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</si>
  <si>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</si>
  <si>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</si>
  <si>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</si>
  <si>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</si>
  <si>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</si>
  <si>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</si>
  <si>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</si>
  <si>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</si>
  <si>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</si>
  <si>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</si>
  <si>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</si>
  <si>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</si>
  <si>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</si>
  <si>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</si>
  <si>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</si>
  <si>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</si>
  <si>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</si>
  <si>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</si>
  <si>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</si>
  <si>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</si>
  <si>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</si>
  <si>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</si>
  <si>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</si>
  <si>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</si>
  <si>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</si>
  <si>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</si>
  <si>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</si>
  <si>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</si>
  <si>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</si>
  <si>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</si>
  <si>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</si>
  <si>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</si>
  <si>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</si>
  <si>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</si>
  <si>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</si>
  <si>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</si>
  <si>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</si>
  <si>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</si>
  <si>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</si>
  <si>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</si>
  <si>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</si>
  <si>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</si>
  <si>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</si>
  <si>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</si>
  <si>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</si>
  <si>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</si>
  <si>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</si>
  <si>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</si>
  <si>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</si>
  <si>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</si>
  <si>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</si>
  <si>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</si>
  <si>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</si>
  <si>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</si>
  <si>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</si>
  <si>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</si>
  <si>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</si>
  <si>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</si>
  <si>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</si>
  <si>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</si>
  <si>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</si>
  <si>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</si>
  <si>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</si>
  <si>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</si>
  <si>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</si>
  <si>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</si>
  <si>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</si>
  <si>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</si>
  <si>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</si>
  <si>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</si>
  <si>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</si>
  <si>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</si>
  <si>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</si>
  <si>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</si>
  <si>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</si>
  <si>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</si>
  <si>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</si>
  <si>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</si>
  <si>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</si>
  <si>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</si>
  <si>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</si>
  <si>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</si>
  <si>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</si>
  <si>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</si>
  <si>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</si>
  <si>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</si>
  <si>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</si>
  <si>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</si>
  <si>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</si>
  <si>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</si>
  <si>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</si>
  <si>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</si>
  <si>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</si>
  <si>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</si>
  <si>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</si>
  <si>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</si>
  <si>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</si>
  <si>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</si>
  <si>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</si>
  <si>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</si>
  <si>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</si>
  <si>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</si>
  <si>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</si>
  <si>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</si>
  <si>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</si>
  <si>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</si>
  <si>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</si>
  <si>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</si>
  <si>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</si>
  <si>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</si>
  <si>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</si>
  <si>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</si>
  <si>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</si>
  <si>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</si>
  <si>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</si>
  <si>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</si>
  <si>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</si>
  <si>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</si>
  <si>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</si>
  <si>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</si>
  <si>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</si>
  <si>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</si>
  <si>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</si>
  <si>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</si>
  <si>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</si>
  <si>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</si>
  <si>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</si>
  <si>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</si>
  <si>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</si>
  <si>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</si>
  <si>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</si>
  <si>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</si>
  <si>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</si>
  <si>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</si>
  <si>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</si>
  <si>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</si>
  <si>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</si>
  <si>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</si>
  <si>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</si>
  <si>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</si>
  <si>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</si>
  <si>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</si>
  <si>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</si>
  <si>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</si>
  <si>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</si>
  <si>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</si>
  <si>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</si>
  <si>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</si>
  <si>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</si>
  <si>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</si>
  <si>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</si>
  <si>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</si>
  <si>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</si>
  <si>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</si>
  <si>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</si>
  <si>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</si>
  <si>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</si>
  <si>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</si>
  <si>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</si>
  <si>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</si>
  <si>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</si>
  <si>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</si>
  <si>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</si>
  <si>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</si>
  <si>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</si>
  <si>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</si>
  <si>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</si>
  <si>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</si>
  <si>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</si>
  <si>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</si>
  <si>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</si>
  <si>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</si>
  <si>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</si>
  <si>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</si>
  <si>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</si>
  <si>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</si>
  <si>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</si>
  <si>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</si>
  <si>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</si>
  <si>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</si>
  <si>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</si>
  <si>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</si>
  <si>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</si>
  <si>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</si>
  <si>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</si>
  <si>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</si>
  <si>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</si>
  <si>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</si>
  <si>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</si>
  <si>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</si>
  <si>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</si>
  <si>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</si>
  <si>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</si>
  <si>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</si>
  <si>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</si>
  <si>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</si>
  <si>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</si>
  <si>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</si>
  <si>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</si>
  <si>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</si>
  <si>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</si>
  <si>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</si>
  <si>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</si>
  <si>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</si>
  <si>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</si>
  <si>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</si>
  <si>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</si>
  <si>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</si>
  <si>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</si>
  <si>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</si>
  <si>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</si>
  <si>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</si>
  <si>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</si>
  <si>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</si>
  <si>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</si>
  <si>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</si>
  <si>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</si>
  <si>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</si>
  <si>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</si>
  <si>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</si>
  <si>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</si>
  <si>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</si>
  <si>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</si>
  <si>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</si>
  <si>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</si>
  <si>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</si>
  <si>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</si>
  <si>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</si>
  <si>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</si>
  <si>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</si>
  <si>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</si>
  <si>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</si>
  <si>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</si>
  <si>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</si>
  <si>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</si>
  <si>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</si>
  <si>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</si>
  <si>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</si>
  <si>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</si>
  <si>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</si>
  <si>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</si>
  <si>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</si>
  <si>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</si>
  <si>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</si>
  <si>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</si>
  <si>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</si>
  <si>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</si>
  <si>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</si>
  <si>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</si>
  <si>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</si>
  <si>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</si>
  <si>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</si>
  <si>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</si>
  <si>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</si>
  <si>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</si>
  <si>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</si>
  <si>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</si>
  <si>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</si>
  <si>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</si>
  <si>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</si>
  <si>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</si>
  <si>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</si>
  <si>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</si>
  <si>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</si>
  <si>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</si>
  <si>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</si>
  <si>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</si>
  <si>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</si>
  <si>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</si>
  <si>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</si>
  <si>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</si>
  <si>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</si>
  <si>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</si>
  <si>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</si>
  <si>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</si>
  <si>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</si>
  <si>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</si>
  <si>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</si>
  <si>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</si>
  <si>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</si>
  <si>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</si>
  <si>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</si>
  <si>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</si>
  <si>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</si>
  <si>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</si>
  <si>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</si>
  <si>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</si>
  <si>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</si>
  <si>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</si>
  <si>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</si>
  <si>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</si>
  <si>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</si>
  <si>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</si>
  <si>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</si>
  <si>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</si>
  <si>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</si>
  <si>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</si>
  <si>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</si>
  <si>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</si>
  <si>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</si>
  <si>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</si>
  <si>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</si>
  <si>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</si>
  <si>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</si>
  <si>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</si>
  <si>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</si>
  <si>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</si>
  <si>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</si>
  <si>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</si>
  <si>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</si>
  <si>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</si>
  <si>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</si>
  <si>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</si>
  <si>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</si>
  <si>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</si>
  <si>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</si>
  <si>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</si>
  <si>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</si>
  <si>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</si>
  <si>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</si>
  <si>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</si>
  <si>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</si>
  <si>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</si>
  <si>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</si>
  <si>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</si>
  <si>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</si>
  <si>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</si>
  <si>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</si>
  <si>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</si>
  <si>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</si>
  <si>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</si>
  <si>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</si>
  <si>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</si>
  <si>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</si>
  <si>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</si>
  <si>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</si>
  <si>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</si>
  <si>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</si>
  <si>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</si>
  <si>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</si>
  <si>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</si>
  <si>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</si>
  <si>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</si>
  <si>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</si>
  <si>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</si>
  <si>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</si>
  <si>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</si>
  <si>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</si>
  <si>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</si>
  <si>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</si>
  <si>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</si>
  <si>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</si>
  <si>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</si>
  <si>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</si>
  <si>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</si>
  <si>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</si>
  <si>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</si>
  <si>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</si>
  <si>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</si>
  <si>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</si>
  <si>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</si>
  <si>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</si>
  <si>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</si>
  <si>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</si>
  <si>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</si>
  <si>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</si>
  <si>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</si>
  <si>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</si>
  <si>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</si>
  <si>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</si>
  <si>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</si>
  <si>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</si>
  <si>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</si>
  <si>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</si>
  <si>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</si>
  <si>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</si>
  <si>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</si>
  <si>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</si>
  <si>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</si>
  <si>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</si>
  <si>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</si>
  <si>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</si>
  <si>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</si>
  <si>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</si>
  <si>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</si>
  <si>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</si>
  <si>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</si>
  <si>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</si>
  <si>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</si>
  <si>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</si>
  <si>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</si>
  <si>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</si>
  <si>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</si>
  <si>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</si>
  <si>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</si>
  <si>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</si>
  <si>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</si>
  <si>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</si>
  <si>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</si>
  <si>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</si>
  <si>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</si>
  <si>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</si>
  <si>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</si>
  <si>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</si>
  <si>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</si>
  <si>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</si>
  <si>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</si>
  <si>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</si>
  <si>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</si>
  <si>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</si>
  <si>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</si>
  <si>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</si>
  <si>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</si>
  <si>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</si>
  <si>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</si>
  <si>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</si>
  <si>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</si>
  <si>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</si>
  <si>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</si>
  <si>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</si>
  <si>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</si>
  <si>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</si>
  <si>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</si>
  <si>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</si>
  <si>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</si>
  <si>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</si>
  <si>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</si>
  <si>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</si>
  <si>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</si>
  <si>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</si>
  <si>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</si>
  <si>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</si>
  <si>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</si>
  <si>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</si>
  <si>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</si>
  <si>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</si>
  <si>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</si>
  <si>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</si>
  <si>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</si>
  <si>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</si>
  <si>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</si>
  <si>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</si>
  <si>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</si>
  <si>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</si>
  <si>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</si>
  <si>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</si>
  <si>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</si>
  <si>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</si>
  <si>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</si>
  <si>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</si>
  <si>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</si>
  <si>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</si>
  <si>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</si>
  <si>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</si>
  <si>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</si>
  <si>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</si>
  <si>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</si>
  <si>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</si>
  <si>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</si>
  <si>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</si>
  <si>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</si>
  <si>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</si>
  <si>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</si>
  <si>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</si>
  <si>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</si>
  <si>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</si>
  <si>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</si>
  <si>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</si>
  <si>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</si>
  <si>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</si>
  <si>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</si>
  <si>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</si>
  <si>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</si>
  <si>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</si>
  <si>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</si>
  <si>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</si>
  <si>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</si>
  <si>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</si>
  <si>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</si>
  <si>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</si>
  <si>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</si>
  <si>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</si>
  <si>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</si>
  <si>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</si>
  <si>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</si>
  <si>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</si>
  <si>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</si>
  <si>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</si>
  <si>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</si>
  <si>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</si>
  <si>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</si>
  <si>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</si>
  <si>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</si>
  <si>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</si>
  <si>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</si>
  <si>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</si>
  <si>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</si>
  <si>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</si>
  <si>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</si>
  <si>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</si>
  <si>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</si>
  <si>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</si>
  <si>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</si>
  <si>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</si>
  <si>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</si>
  <si>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</si>
  <si>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</si>
  <si>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</si>
  <si>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</si>
  <si>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</si>
  <si>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</si>
  <si>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</si>
  <si>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</si>
  <si>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</si>
  <si>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</si>
  <si>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</si>
  <si>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</si>
  <si>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</si>
  <si>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</si>
  <si>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</si>
  <si>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</si>
  <si>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</si>
  <si>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</si>
  <si>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</si>
  <si>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</si>
  <si>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</si>
  <si>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</si>
  <si>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</si>
  <si>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</si>
  <si>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</si>
  <si>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</si>
  <si>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</si>
  <si>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</si>
  <si>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</si>
  <si>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</si>
  <si>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</si>
  <si>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</si>
  <si>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</si>
  <si>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</si>
  <si>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</si>
  <si>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</si>
  <si>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</si>
  <si>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</si>
  <si>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</si>
  <si>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</si>
  <si>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</si>
  <si>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</si>
  <si>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</si>
  <si>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</si>
  <si>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</si>
  <si>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</si>
  <si>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</si>
  <si>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</si>
  <si>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</si>
  <si>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</si>
  <si>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</si>
  <si>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</si>
  <si>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</si>
  <si>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</si>
  <si>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</si>
  <si>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</si>
  <si>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</si>
  <si>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</si>
  <si>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</si>
  <si>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</si>
  <si>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</si>
  <si>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</si>
  <si>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</si>
  <si>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</si>
  <si>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</si>
  <si>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</si>
  <si>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</si>
  <si>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</si>
  <si>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</si>
  <si>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</si>
  <si>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</si>
  <si>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</si>
  <si>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</si>
  <si>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</si>
  <si>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</si>
  <si>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</si>
  <si>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</si>
  <si>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</si>
  <si>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</si>
  <si>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</si>
  <si>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</si>
  <si>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</si>
  <si>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</si>
  <si>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</si>
  <si>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</si>
  <si>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</si>
  <si>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</si>
  <si>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</si>
  <si>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</si>
  <si>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</si>
  <si>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</si>
  <si>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</si>
  <si>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</si>
  <si>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</si>
  <si>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</si>
  <si>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</si>
  <si>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</si>
  <si>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</si>
  <si>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</si>
  <si>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</si>
  <si>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</si>
  <si>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</si>
  <si>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</si>
  <si>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</si>
  <si>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</si>
  <si>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</si>
  <si>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</si>
  <si>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</si>
  <si>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</si>
  <si>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</si>
  <si>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</si>
  <si>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</si>
  <si>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</si>
  <si>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</si>
  <si>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</si>
  <si>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</si>
  <si>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</si>
  <si>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</si>
  <si>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</si>
  <si>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</si>
  <si>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</si>
  <si>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</si>
  <si>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</si>
  <si>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</si>
  <si>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</si>
  <si>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</si>
  <si>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</si>
  <si>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</si>
  <si>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</si>
  <si>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</si>
  <si>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</si>
  <si>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</si>
  <si>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</si>
  <si>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</si>
  <si>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</si>
  <si>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</si>
  <si>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</si>
  <si>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</si>
  <si>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</si>
  <si>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</si>
  <si>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</si>
  <si>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</si>
  <si>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</si>
  <si>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</si>
  <si>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</si>
  <si>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</si>
  <si>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</si>
  <si>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</si>
  <si>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</si>
  <si>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</si>
  <si>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</si>
  <si>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</si>
  <si>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</si>
  <si>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</si>
  <si>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</si>
  <si>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</si>
  <si>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</si>
  <si>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</si>
  <si>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</si>
  <si>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</si>
  <si>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</si>
  <si>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</si>
  <si>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</si>
  <si>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</si>
  <si>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</si>
  <si>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</si>
  <si>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</si>
  <si>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</si>
  <si>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</si>
  <si>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</si>
  <si>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</si>
  <si>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</si>
  <si>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</si>
  <si>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</si>
  <si>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</si>
  <si>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</si>
  <si>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</si>
  <si>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</si>
  <si>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</si>
  <si>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</si>
  <si>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</si>
  <si>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</si>
  <si>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</si>
  <si>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</si>
  <si>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</si>
  <si>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</si>
  <si>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</si>
  <si>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</si>
  <si>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</si>
  <si>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</si>
  <si>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</si>
  <si>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</si>
  <si>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</si>
  <si>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</si>
  <si>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</si>
  <si>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</si>
  <si>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</si>
  <si>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</si>
  <si>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</si>
  <si>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</si>
  <si>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</si>
  <si>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</si>
  <si>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</si>
  <si>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</si>
  <si>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</si>
  <si>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</si>
  <si>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</si>
  <si>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</si>
  <si>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</si>
  <si>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</si>
  <si>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</si>
  <si>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</si>
  <si>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</si>
  <si>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</si>
  <si>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</si>
  <si>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</si>
  <si>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</si>
  <si>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</si>
  <si>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</si>
  <si>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</si>
  <si>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</si>
  <si>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</si>
  <si>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</si>
  <si>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</si>
  <si>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</si>
  <si>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</si>
  <si>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</si>
  <si>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</si>
  <si>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</si>
  <si>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</si>
  <si>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</si>
  <si>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</si>
  <si>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</si>
  <si>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</si>
  <si>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</si>
  <si>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</si>
  <si>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</si>
  <si>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</si>
  <si>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</si>
  <si>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</si>
  <si>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</si>
  <si>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</si>
  <si>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</si>
  <si>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</si>
  <si>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</si>
  <si>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</si>
  <si>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</si>
  <si>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</si>
  <si>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</si>
  <si>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</si>
  <si>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</si>
  <si>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</si>
  <si>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</si>
  <si>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</si>
  <si>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</si>
  <si>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</si>
  <si>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</si>
  <si>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</si>
  <si>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</si>
  <si>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</si>
  <si>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</si>
  <si>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</si>
  <si>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</si>
  <si>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</si>
  <si>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</si>
  <si>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</si>
  <si>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</si>
  <si>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</si>
  <si>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</si>
  <si>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</si>
  <si>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</si>
  <si>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</si>
  <si>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</si>
  <si>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</si>
  <si>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</si>
  <si>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</si>
  <si>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</si>
  <si>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</si>
  <si>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</si>
  <si>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</si>
  <si>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</si>
  <si>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</si>
  <si>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</si>
  <si>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</si>
  <si>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</si>
  <si>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</si>
  <si>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</si>
  <si>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</si>
  <si>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</si>
  <si>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</si>
  <si>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</si>
  <si>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</si>
  <si>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</si>
  <si>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</si>
  <si>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</si>
  <si>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</si>
  <si>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</si>
  <si>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</si>
  <si>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</si>
  <si>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</si>
  <si>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</si>
  <si>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</si>
  <si>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</si>
  <si>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</si>
  <si>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</si>
  <si>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</si>
  <si>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</si>
  <si>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</si>
  <si>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</si>
  <si>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</si>
  <si>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</si>
  <si>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</si>
  <si>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</si>
  <si>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</si>
  <si>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</si>
  <si>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</si>
  <si>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</si>
  <si>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</si>
  <si>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</si>
  <si>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</si>
  <si>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</si>
  <si>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</si>
  <si>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</si>
  <si>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</si>
  <si>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</si>
  <si>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</si>
  <si>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</si>
  <si>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</si>
  <si>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</si>
  <si>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</si>
  <si>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</si>
  <si>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</si>
  <si>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</si>
  <si>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</si>
  <si>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</si>
  <si>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</si>
  <si>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</si>
  <si>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</si>
  <si>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</si>
  <si>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</si>
  <si>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</si>
  <si>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</si>
  <si>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</si>
  <si>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</si>
  <si>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</si>
  <si>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</si>
  <si>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</si>
  <si>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</si>
  <si>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</si>
  <si>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</si>
  <si>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</si>
  <si>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</si>
  <si>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</si>
  <si>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</si>
  <si>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</si>
  <si>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</si>
  <si>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</si>
  <si>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</si>
  <si>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</si>
  <si>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</si>
  <si>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</si>
  <si>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</si>
  <si>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</si>
  <si>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</si>
  <si>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</si>
  <si>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</si>
  <si>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</si>
  <si>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</si>
  <si>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</si>
  <si>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</si>
  <si>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</si>
  <si>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</si>
  <si>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</si>
  <si>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</si>
  <si>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</si>
  <si>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</si>
  <si>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</si>
  <si>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</si>
  <si>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</si>
  <si>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</si>
  <si>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</si>
  <si>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</si>
  <si>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</si>
  <si>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</si>
  <si>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</si>
  <si>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</si>
  <si>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</si>
  <si>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</si>
  <si>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</si>
  <si>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</si>
  <si>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</si>
  <si>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</si>
  <si>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</si>
  <si>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</si>
  <si>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</si>
  <si>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</si>
  <si>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</si>
  <si>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</si>
  <si>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</si>
  <si>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</si>
  <si>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</si>
  <si>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</si>
  <si>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</si>
  <si>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</si>
  <si>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</si>
  <si>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</si>
  <si>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</si>
  <si>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</si>
  <si>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</si>
  <si>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</si>
  <si>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</si>
  <si>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</si>
  <si>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</si>
  <si>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</si>
  <si>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</si>
  <si>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</si>
  <si>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</si>
  <si>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</si>
  <si>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</si>
  <si>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</si>
  <si>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</si>
  <si>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</si>
  <si>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</si>
  <si>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</si>
  <si>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</si>
  <si>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</si>
  <si>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</si>
  <si>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</si>
  <si>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</si>
  <si>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</si>
  <si>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</si>
  <si>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</si>
  <si>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</si>
  <si>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</si>
  <si>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</si>
  <si>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</si>
  <si>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</si>
  <si>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</si>
  <si>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</si>
  <si>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</si>
  <si>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</si>
  <si>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</si>
  <si>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</si>
  <si>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</si>
  <si>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</si>
  <si>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</si>
  <si>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</si>
  <si>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</si>
  <si>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</si>
  <si>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</si>
  <si>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</si>
  <si>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</si>
  <si>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</si>
  <si>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</si>
  <si>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</si>
  <si>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</si>
  <si>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</si>
  <si>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</si>
  <si>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</si>
  <si>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</si>
  <si>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</si>
  <si>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</si>
  <si>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</si>
  <si>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</si>
  <si>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</si>
  <si>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</si>
  <si>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</si>
  <si>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</si>
  <si>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</si>
  <si>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</si>
  <si>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</si>
  <si>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</si>
  <si>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</si>
  <si>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</si>
  <si>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</si>
  <si>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</si>
  <si>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</si>
  <si>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</si>
  <si>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</si>
  <si>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</si>
  <si>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</si>
  <si>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</si>
  <si>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</si>
  <si>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</si>
  <si>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</si>
  <si>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</si>
  <si>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</si>
  <si>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</si>
  <si>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</si>
  <si>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</si>
  <si>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</si>
  <si>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</si>
  <si>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</si>
  <si>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</si>
  <si>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</si>
  <si>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</si>
  <si>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</si>
  <si>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</si>
  <si>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</si>
  <si>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</si>
  <si>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</si>
  <si>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</si>
  <si>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</si>
  <si>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</si>
  <si>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</si>
  <si>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</si>
  <si>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</si>
  <si>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</si>
  <si>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</si>
  <si>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</si>
  <si>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</si>
  <si>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</si>
  <si>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</si>
  <si>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</si>
  <si>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</si>
  <si>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</si>
  <si>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</si>
  <si>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</si>
  <si>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</si>
  <si>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</si>
  <si>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</si>
  <si>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</si>
  <si>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</si>
  <si>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</si>
  <si>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</si>
  <si>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</si>
  <si>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</si>
  <si>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</si>
  <si>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</si>
  <si>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</si>
  <si>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</si>
  <si>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</si>
  <si>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</si>
  <si>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</si>
  <si>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</si>
  <si>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</si>
  <si>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</si>
  <si>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</si>
  <si>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</si>
  <si>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</si>
  <si>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</si>
  <si>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</si>
  <si>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</si>
  <si>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</si>
  <si>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</si>
  <si>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</si>
  <si>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</si>
  <si>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</si>
  <si>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</si>
  <si>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</si>
  <si>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</si>
  <si>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</si>
  <si>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</si>
  <si>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</si>
  <si>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</si>
  <si>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</si>
  <si>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</si>
  <si>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</si>
  <si>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</si>
  <si>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</si>
  <si>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</si>
  <si>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</si>
  <si>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</si>
  <si>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</si>
  <si>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</si>
  <si>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</si>
  <si>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</si>
  <si>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</si>
  <si>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</si>
  <si>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</si>
  <si>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</si>
  <si>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</si>
  <si>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</si>
  <si>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</si>
  <si>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</si>
  <si>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</si>
  <si>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</si>
  <si>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</si>
  <si>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</si>
  <si>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</si>
  <si>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</si>
  <si>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</si>
  <si>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</si>
  <si>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</si>
  <si>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</si>
  <si>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</si>
  <si>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</si>
  <si>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</si>
  <si>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</si>
  <si>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</si>
  <si>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</si>
  <si>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</si>
  <si>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</si>
  <si>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</si>
  <si>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</si>
  <si>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</si>
  <si>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</si>
  <si>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</si>
  <si>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</si>
  <si>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</si>
  <si>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</si>
  <si>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</si>
  <si>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</si>
  <si>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</si>
  <si>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</si>
  <si>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</si>
  <si>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</si>
  <si>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</si>
  <si>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</si>
  <si>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</si>
  <si>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</si>
  <si>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</si>
  <si>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</si>
  <si>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</si>
  <si>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</si>
  <si>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</si>
  <si>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</si>
  <si>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</si>
  <si>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</si>
  <si>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</si>
  <si>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</si>
  <si>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</si>
  <si>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</si>
  <si>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</si>
  <si>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</si>
  <si>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</si>
  <si>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</si>
  <si>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</si>
  <si>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</si>
  <si>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</si>
  <si>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</si>
  <si>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</si>
  <si>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</si>
  <si>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</si>
  <si>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</si>
  <si>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</si>
  <si>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</si>
  <si>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</si>
  <si>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</si>
  <si>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</si>
  <si>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</si>
  <si>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</si>
  <si>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</si>
  <si>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</si>
  <si>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</si>
  <si>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</si>
  <si>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</si>
  <si>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</si>
  <si>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</si>
  <si>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</si>
  <si>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</si>
  <si>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</si>
  <si>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</si>
  <si>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</si>
  <si>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</si>
  <si>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</si>
  <si>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</si>
  <si>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</si>
  <si>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</si>
  <si>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</si>
  <si>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</si>
  <si>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</si>
  <si>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</si>
  <si>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</si>
  <si>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</si>
  <si>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</si>
  <si>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</si>
  <si>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</si>
  <si>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</si>
  <si>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</si>
  <si>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</si>
  <si>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</si>
  <si>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</si>
  <si>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</si>
  <si>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</si>
  <si>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</si>
  <si>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</si>
  <si>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</si>
  <si>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</si>
  <si>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</si>
  <si>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</si>
  <si>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</si>
  <si>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</si>
  <si>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</si>
  <si>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</si>
  <si>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</si>
  <si>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</si>
  <si>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</si>
  <si>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</si>
  <si>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</si>
  <si>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</si>
  <si>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</si>
  <si>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</si>
  <si>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</si>
  <si>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</si>
  <si>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</si>
  <si>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</si>
  <si>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</si>
  <si>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</si>
  <si>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</si>
  <si>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</si>
  <si>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</si>
  <si>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</si>
  <si>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</si>
  <si>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</si>
  <si>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</si>
  <si>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</si>
  <si>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</si>
  <si>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</si>
  <si>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</si>
  <si>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</si>
  <si>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</si>
  <si>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</si>
  <si>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</si>
  <si>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</si>
  <si>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</si>
  <si>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</si>
  <si>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</si>
  <si>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</si>
  <si>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</si>
  <si>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</si>
  <si>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</si>
  <si>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</si>
  <si>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</si>
  <si>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</si>
  <si>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</si>
  <si>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</si>
  <si>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</si>
  <si>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</si>
  <si>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</si>
  <si>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</si>
  <si>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</si>
  <si>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</si>
  <si>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</si>
  <si>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</si>
  <si>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</si>
  <si>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</si>
  <si>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</si>
  <si>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</si>
  <si>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</si>
  <si>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</si>
  <si>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</si>
  <si>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</si>
  <si>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</si>
  <si>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</si>
  <si>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</si>
  <si>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</si>
  <si>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</si>
  <si>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</si>
  <si>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</si>
  <si>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</si>
  <si>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</si>
  <si>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</si>
  <si>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</si>
  <si>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</si>
  <si>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</si>
  <si>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</si>
  <si>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</si>
  <si>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</si>
  <si>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</si>
  <si>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</si>
  <si>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</si>
  <si>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</si>
  <si>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</si>
  <si>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</si>
  <si>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</si>
  <si>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</si>
  <si>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</si>
  <si>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</si>
  <si>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</si>
  <si>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</si>
  <si>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</si>
  <si>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</si>
  <si>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</si>
  <si>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</si>
  <si>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</si>
  <si>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</si>
  <si>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</si>
  <si>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</si>
  <si>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</si>
  <si>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</si>
  <si>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</si>
  <si>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</si>
  <si>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</si>
  <si>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</si>
  <si>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</si>
  <si>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</si>
  <si>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</si>
  <si>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</si>
  <si>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</si>
  <si>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</si>
  <si>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</si>
  <si>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</si>
  <si>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</si>
  <si>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</si>
  <si>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</si>
  <si>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</si>
  <si>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</si>
  <si>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</si>
  <si>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</si>
  <si>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</si>
  <si>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</si>
  <si>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</si>
  <si>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</si>
  <si>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</si>
  <si>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</si>
  <si>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</si>
  <si>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</si>
  <si>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</si>
  <si>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</si>
  <si>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</si>
  <si>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</si>
  <si>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</si>
  <si>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</si>
  <si>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</si>
  <si>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</si>
  <si>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</si>
  <si>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</si>
  <si>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</si>
  <si>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</si>
  <si>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</si>
  <si>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</si>
  <si>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</si>
  <si>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</si>
  <si>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</si>
  <si>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</si>
  <si>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</si>
  <si>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</si>
  <si>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</si>
  <si>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</si>
  <si>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</si>
  <si>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</si>
  <si>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</si>
  <si>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</si>
  <si>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</si>
  <si>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</si>
  <si>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</si>
  <si>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</si>
  <si>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</si>
  <si>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</si>
  <si>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</si>
  <si>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</si>
  <si>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</si>
  <si>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</si>
  <si>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</si>
  <si>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</si>
  <si>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</si>
  <si>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</si>
  <si>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</si>
  <si>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</si>
  <si>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</si>
  <si>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</si>
  <si>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</si>
  <si>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</si>
  <si>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</si>
  <si>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</si>
  <si>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</si>
  <si>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</si>
  <si>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</si>
  <si>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</si>
  <si>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</si>
  <si>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</si>
  <si>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</si>
  <si>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</si>
  <si>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</si>
  <si>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</si>
  <si>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</si>
  <si>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</si>
  <si>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</si>
  <si>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</si>
  <si>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</si>
  <si>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</si>
  <si>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</si>
  <si>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</si>
  <si>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</si>
  <si>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</si>
  <si>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</si>
  <si>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</si>
  <si>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</si>
  <si>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</si>
  <si>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</si>
  <si>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</si>
  <si>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</si>
  <si>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</si>
  <si>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</si>
  <si>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</si>
  <si>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</si>
  <si>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</si>
  <si>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</si>
  <si>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</si>
  <si>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</si>
  <si>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</si>
  <si>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</si>
  <si>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</si>
  <si>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</si>
  <si>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</si>
  <si>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</si>
  <si>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</si>
  <si>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</si>
  <si>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</si>
  <si>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</si>
  <si>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</si>
  <si>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</si>
  <si>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</si>
  <si>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</si>
  <si>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</si>
  <si>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</si>
  <si>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</si>
  <si>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</si>
  <si>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</si>
  <si>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</si>
  <si>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</si>
  <si>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</si>
  <si>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</si>
  <si>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</si>
  <si>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</si>
  <si>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</si>
  <si>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</si>
  <si>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</si>
  <si>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</si>
  <si>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</si>
  <si>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</si>
  <si>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</si>
  <si>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</si>
  <si>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</si>
  <si>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</si>
  <si>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</si>
  <si>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</si>
  <si>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</si>
  <si>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</si>
  <si>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</si>
  <si>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</si>
  <si>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</si>
  <si>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</si>
  <si>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</si>
  <si>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</si>
  <si>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</si>
  <si>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</si>
  <si>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</si>
  <si>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</si>
  <si>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</si>
  <si>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</si>
  <si>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</si>
  <si>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</si>
  <si>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</si>
  <si>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</si>
  <si>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</si>
  <si>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</si>
  <si>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</si>
  <si>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</si>
  <si>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</si>
  <si>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</si>
  <si>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</si>
  <si>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</si>
  <si>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</si>
  <si>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</si>
  <si>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</si>
  <si>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</si>
  <si>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</si>
  <si>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</si>
  <si>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</si>
  <si>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</si>
  <si>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</si>
  <si>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</si>
  <si>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</si>
  <si>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</si>
  <si>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</si>
  <si>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</si>
  <si>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</si>
  <si>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</si>
  <si>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</si>
  <si>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</si>
  <si>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</si>
  <si>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</si>
  <si>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</si>
  <si>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</si>
  <si>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</si>
  <si>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</si>
  <si>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</si>
  <si>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</si>
  <si>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</si>
  <si>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</si>
  <si>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</si>
  <si>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</si>
  <si>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</si>
  <si>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</si>
  <si>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</si>
  <si>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</si>
  <si>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</si>
  <si>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</si>
  <si>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</si>
  <si>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</si>
  <si>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</si>
  <si>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</si>
  <si>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</si>
  <si>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</si>
  <si>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</si>
  <si>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</si>
  <si>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</si>
  <si>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</si>
  <si>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</si>
  <si>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</si>
  <si>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</si>
  <si>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</si>
  <si>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</si>
  <si>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</si>
  <si>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</si>
  <si>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</si>
  <si>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</si>
  <si>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</si>
  <si>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</si>
  <si>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</si>
  <si>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</si>
  <si>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</si>
  <si>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</si>
  <si>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</si>
  <si>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</si>
  <si>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</si>
  <si>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</si>
  <si>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</si>
  <si>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</si>
  <si>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</si>
  <si>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</si>
  <si>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</si>
  <si>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</si>
  <si>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</si>
  <si>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</si>
  <si>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</si>
  <si>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</si>
  <si>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</si>
  <si>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</si>
  <si>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</si>
  <si>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</si>
  <si>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</si>
  <si>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</si>
  <si>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</si>
  <si>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</si>
  <si>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</si>
  <si>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</si>
  <si>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</si>
  <si>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</si>
  <si>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</si>
  <si>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</si>
  <si>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</si>
  <si>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</si>
  <si>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</si>
  <si>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</si>
  <si>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</si>
  <si>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</si>
  <si>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</si>
  <si>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</si>
  <si>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</si>
  <si>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</si>
  <si>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</si>
  <si>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</si>
  <si>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</si>
  <si>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</si>
  <si>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</si>
  <si>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</si>
  <si>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</si>
  <si>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</si>
  <si>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</si>
  <si>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</si>
  <si>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</si>
  <si>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</si>
  <si>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</si>
  <si>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</si>
  <si>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</si>
  <si>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</si>
  <si>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</si>
  <si>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</si>
  <si>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</si>
  <si>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</si>
  <si>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</si>
  <si>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</si>
  <si>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</si>
  <si>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</si>
  <si>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</si>
  <si>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</si>
  <si>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</si>
  <si>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</si>
  <si>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</si>
  <si>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</si>
  <si>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</si>
  <si>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</si>
  <si>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</si>
  <si>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</si>
  <si>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</si>
  <si>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</si>
  <si>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</si>
  <si>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</si>
  <si>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</si>
  <si>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</si>
  <si>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</si>
  <si>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</si>
  <si>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</si>
  <si>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</si>
  <si>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</si>
  <si>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</si>
  <si>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</si>
  <si>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</si>
  <si>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</si>
  <si>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</si>
  <si>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</si>
  <si>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</si>
  <si>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</si>
  <si>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</si>
  <si>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</si>
  <si>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</si>
  <si>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</si>
  <si>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</si>
  <si>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</si>
  <si>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</si>
  <si>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</si>
  <si>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</si>
  <si>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</si>
  <si>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</si>
  <si>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</si>
  <si>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</si>
  <si>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</si>
  <si>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</si>
  <si>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</si>
  <si>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</si>
  <si>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</si>
  <si>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</si>
  <si>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</si>
  <si>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</si>
  <si>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</si>
  <si>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</si>
  <si>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</si>
  <si>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</si>
  <si>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</si>
  <si>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</si>
  <si>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</si>
  <si>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</si>
  <si>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</si>
  <si>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</si>
  <si>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</si>
  <si>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</si>
  <si>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</si>
  <si>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</si>
  <si>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</si>
  <si>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</si>
  <si>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</si>
  <si>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</si>
  <si>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</si>
  <si>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</si>
  <si>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</si>
  <si>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</si>
  <si>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</si>
  <si>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</si>
  <si>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</si>
  <si>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</si>
  <si>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</si>
  <si>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</si>
  <si>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</si>
  <si>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</si>
  <si>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</si>
  <si>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</si>
  <si>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</si>
  <si>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</si>
  <si>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</si>
  <si>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</si>
  <si>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</si>
  <si>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</si>
  <si>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</si>
  <si>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</si>
  <si>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</si>
  <si>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</si>
  <si>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</si>
  <si>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</si>
  <si>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</si>
  <si>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</si>
  <si>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</si>
  <si>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</si>
  <si>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</si>
  <si>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</si>
  <si>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</si>
  <si>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</si>
  <si>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</si>
  <si>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</si>
  <si>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</si>
  <si>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</si>
  <si>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</si>
  <si>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</si>
  <si>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</si>
  <si>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</si>
  <si>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</si>
  <si>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</si>
  <si>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</si>
  <si>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</si>
  <si>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</si>
  <si>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</si>
  <si>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</si>
  <si>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</si>
  <si>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</si>
  <si>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</si>
  <si>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</si>
  <si>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</si>
  <si>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</si>
  <si>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</si>
  <si>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</si>
  <si>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</si>
  <si>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</si>
  <si>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</si>
  <si>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</si>
  <si>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</si>
  <si>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</si>
  <si>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</si>
  <si>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</si>
  <si>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</si>
  <si>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</si>
  <si>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</si>
  <si>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</si>
  <si>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</si>
  <si>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</si>
  <si>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</si>
  <si>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</si>
  <si>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</si>
  <si>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</si>
  <si>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</si>
  <si>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</si>
  <si>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</si>
  <si>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</si>
  <si>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</si>
  <si>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</si>
  <si>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</si>
  <si>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</si>
  <si>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</si>
  <si>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</si>
  <si>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</si>
  <si>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</si>
  <si>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</si>
  <si>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</si>
  <si>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</si>
  <si>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</si>
  <si>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</si>
  <si>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</si>
  <si>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</si>
  <si>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</si>
  <si>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</si>
  <si>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</si>
  <si>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</si>
  <si>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</si>
  <si>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</si>
  <si>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</si>
  <si>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</si>
  <si>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</si>
  <si>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</si>
  <si>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</si>
  <si>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</si>
  <si>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</si>
  <si>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</si>
  <si>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</si>
  <si>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</si>
  <si>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</si>
  <si>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</si>
  <si>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</si>
  <si>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</si>
  <si>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</si>
  <si>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</si>
  <si>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</si>
  <si>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</si>
  <si>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</si>
  <si>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</si>
  <si>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</si>
  <si>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</si>
  <si>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</si>
  <si>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</si>
  <si>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</si>
  <si>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</si>
  <si>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</si>
  <si>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</si>
  <si>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</si>
  <si>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</si>
  <si>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</si>
  <si>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</si>
  <si>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</si>
  <si>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</si>
  <si>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</si>
  <si>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</si>
  <si>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</si>
  <si>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</si>
  <si>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</si>
  <si>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</si>
  <si>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</si>
  <si>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</si>
  <si>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</si>
  <si>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</si>
  <si>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</si>
  <si>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</si>
  <si>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</si>
  <si>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</si>
  <si>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</si>
  <si>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</si>
  <si>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</si>
  <si>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</si>
  <si>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</si>
  <si>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</si>
  <si>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</si>
  <si>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</si>
  <si>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</si>
  <si>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</si>
  <si>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</si>
  <si>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</si>
  <si>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</si>
  <si>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</si>
  <si>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</si>
  <si>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</si>
  <si>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</si>
  <si>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</si>
  <si>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</si>
  <si>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</si>
  <si>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</si>
  <si>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</si>
  <si>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</si>
  <si>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</si>
  <si>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</si>
  <si>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</si>
  <si>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</si>
  <si>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</si>
  <si>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</si>
  <si>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</si>
  <si>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</si>
  <si>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</si>
  <si>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</si>
  <si>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</si>
  <si>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</si>
  <si>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</si>
  <si>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</si>
  <si>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</si>
  <si>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</si>
  <si>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</si>
  <si>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</si>
  <si>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</si>
  <si>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</si>
  <si>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</si>
  <si>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</si>
  <si>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</si>
  <si>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</si>
  <si>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</si>
  <si>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</si>
  <si>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</si>
  <si>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</si>
  <si>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</si>
  <si>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</si>
  <si>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</si>
  <si>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</si>
  <si>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</si>
  <si>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</si>
  <si>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</si>
  <si>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</si>
  <si>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</si>
  <si>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</si>
  <si>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</si>
  <si>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</si>
  <si>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</si>
  <si>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</si>
  <si>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</si>
  <si>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</si>
  <si>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</si>
  <si>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</si>
  <si>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</si>
  <si>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</si>
  <si>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</si>
  <si>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</si>
  <si>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</si>
  <si>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</si>
  <si>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</si>
  <si>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</si>
  <si>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</si>
  <si>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</si>
  <si>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</si>
  <si>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</si>
  <si>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</si>
  <si>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</si>
  <si>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</si>
  <si>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</si>
  <si>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</si>
  <si>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</si>
  <si>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</si>
  <si>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</si>
  <si>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</si>
  <si>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</si>
  <si>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</si>
  <si>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</si>
  <si>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</si>
  <si>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</si>
  <si>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</si>
  <si>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</si>
  <si>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</si>
  <si>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</si>
  <si>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</si>
  <si>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</si>
  <si>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</si>
  <si>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</si>
  <si>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</si>
  <si>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</si>
  <si>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</si>
  <si>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</si>
  <si>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</si>
  <si>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</si>
  <si>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</si>
  <si>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</si>
  <si>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</si>
  <si>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</si>
  <si>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</si>
  <si>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</si>
  <si>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</si>
  <si>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</si>
  <si>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</si>
  <si>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</si>
  <si>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</si>
  <si>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</si>
  <si>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</si>
  <si>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</si>
  <si>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</si>
  <si>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</si>
  <si>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</si>
  <si>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</si>
  <si>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</si>
  <si>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</si>
  <si>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</si>
  <si>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</si>
  <si>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</si>
  <si>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</si>
  <si>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</si>
  <si>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</si>
  <si>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</si>
  <si>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</si>
  <si>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</si>
  <si>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</si>
  <si>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</si>
  <si>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</si>
  <si>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</si>
  <si>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</si>
  <si>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</si>
  <si>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</si>
  <si>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</si>
  <si>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</si>
  <si>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</si>
  <si>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</si>
  <si>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</si>
  <si>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</si>
  <si>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</si>
  <si>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</si>
  <si>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</si>
  <si>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</si>
  <si>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</si>
  <si>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</si>
  <si>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</si>
  <si>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</si>
  <si>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</si>
  <si>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</si>
  <si>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</si>
  <si>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</si>
  <si>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</si>
  <si>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</si>
  <si>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</si>
  <si>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</si>
  <si>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</si>
  <si>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</si>
  <si>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</si>
  <si>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</si>
  <si>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</si>
  <si>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</si>
  <si>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</si>
  <si>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</si>
  <si>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</si>
  <si>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</si>
  <si>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</si>
  <si>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</si>
  <si>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</si>
  <si>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</si>
  <si>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</si>
  <si>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</si>
  <si>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</si>
  <si>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</si>
  <si>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</si>
  <si>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</si>
  <si>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</si>
  <si>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</si>
  <si>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</si>
  <si>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</si>
  <si>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</si>
  <si>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</si>
  <si>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</si>
  <si>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</si>
  <si>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</si>
  <si>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</si>
  <si>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</si>
  <si>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</si>
  <si>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</si>
  <si>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</si>
  <si>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</si>
  <si>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</si>
  <si>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</si>
  <si>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</si>
  <si>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</si>
  <si>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</si>
  <si>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</si>
  <si>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</si>
  <si>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</si>
  <si>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</si>
  <si>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</si>
  <si>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</si>
  <si>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</si>
  <si>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</si>
  <si>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</si>
  <si>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</si>
  <si>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</si>
  <si>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</si>
  <si>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</si>
  <si>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</si>
  <si>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</si>
  <si>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</si>
  <si>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</si>
  <si>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</si>
  <si>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</si>
  <si>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</si>
  <si>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</si>
  <si>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</si>
  <si>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</si>
  <si>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</si>
  <si>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</si>
  <si>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</si>
  <si>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</si>
  <si>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</si>
  <si>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</si>
  <si>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</si>
  <si>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</si>
  <si>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</si>
  <si>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</si>
  <si>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</si>
  <si>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</si>
  <si>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</si>
  <si>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</si>
  <si>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</si>
  <si>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</si>
  <si>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</si>
  <si>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</si>
  <si>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</si>
  <si>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</si>
  <si>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</si>
  <si>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</si>
  <si>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</si>
  <si>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</si>
  <si>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</si>
  <si>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</si>
  <si>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</si>
  <si>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</si>
  <si>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</si>
  <si>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</si>
  <si>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</si>
  <si>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</si>
  <si>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</si>
  <si>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</si>
  <si>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</si>
  <si>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</si>
  <si>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</si>
  <si>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</si>
  <si>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</si>
  <si>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</si>
  <si>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</si>
  <si>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</si>
  <si>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</si>
  <si>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</si>
  <si>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</si>
  <si>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</si>
  <si>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</si>
  <si>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</si>
  <si>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</si>
  <si>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</si>
  <si>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</si>
  <si>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</si>
  <si>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</si>
  <si>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</si>
  <si>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</si>
  <si>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</si>
  <si>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</si>
  <si>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</si>
  <si>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</si>
  <si>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</si>
  <si>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</si>
  <si>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</si>
  <si>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</si>
  <si>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</si>
  <si>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</si>
  <si>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</si>
  <si>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</si>
  <si>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</si>
  <si>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</si>
  <si>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</si>
  <si>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</si>
  <si>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</si>
  <si>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</si>
  <si>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</si>
  <si>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</si>
  <si>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</si>
  <si>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</si>
  <si>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</si>
  <si>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</si>
  <si>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</si>
  <si>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</si>
  <si>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</si>
  <si>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</si>
  <si>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</si>
  <si>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</si>
  <si>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</si>
  <si>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</si>
  <si>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</si>
  <si>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</si>
  <si>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</si>
  <si>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</si>
  <si>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</si>
  <si>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</si>
  <si>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</si>
  <si>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</si>
  <si>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</si>
  <si>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</si>
  <si>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</si>
  <si>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</si>
  <si>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</si>
  <si>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</si>
  <si>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</si>
  <si>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</si>
  <si>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</si>
  <si>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</si>
  <si>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</si>
  <si>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</si>
  <si>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</si>
  <si>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</si>
  <si>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</si>
  <si>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</si>
  <si>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</si>
  <si>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</si>
  <si>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</si>
  <si>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</si>
  <si>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</si>
  <si>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</si>
  <si>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</si>
  <si>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</si>
  <si>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</si>
  <si>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</si>
  <si>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</si>
  <si>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</si>
  <si>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</si>
  <si>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</si>
  <si>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</si>
  <si>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</si>
  <si>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</si>
  <si>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</si>
  <si>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</si>
  <si>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</si>
  <si>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</si>
  <si>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</si>
  <si>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</si>
  <si>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</si>
  <si>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</si>
  <si>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</si>
  <si>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</si>
  <si>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</si>
  <si>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</si>
  <si>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</si>
  <si>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</si>
  <si>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</si>
  <si>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</si>
  <si>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</si>
  <si>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</si>
  <si>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</si>
  <si>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</si>
  <si>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</si>
  <si>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</si>
  <si>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</si>
  <si>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</si>
  <si>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</si>
  <si>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</si>
  <si>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</si>
  <si>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</si>
  <si>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</si>
  <si>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</si>
  <si>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</si>
  <si>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</si>
  <si>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</si>
  <si>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</si>
  <si>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</si>
  <si>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</si>
  <si>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</si>
  <si>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</si>
  <si>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</si>
  <si>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</si>
  <si>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</si>
  <si>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</si>
  <si>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</si>
  <si>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</si>
  <si>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</si>
  <si>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</si>
  <si>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</si>
  <si>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</si>
  <si>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</si>
  <si>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</si>
  <si>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</si>
  <si>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</si>
  <si>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</si>
  <si>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</si>
  <si>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</si>
  <si>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</si>
  <si>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</si>
  <si>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</si>
  <si>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</si>
  <si>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</si>
  <si>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</si>
  <si>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</si>
  <si>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</si>
  <si>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</si>
  <si>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</si>
  <si>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</si>
  <si>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</si>
  <si>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</si>
  <si>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</si>
  <si>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</si>
  <si>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</si>
  <si>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</si>
  <si>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</si>
  <si>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</si>
  <si>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</si>
  <si>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</si>
  <si>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</si>
  <si>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</si>
  <si>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</si>
  <si>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</si>
  <si>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</si>
  <si>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</si>
  <si>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</si>
  <si>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</si>
  <si>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</si>
  <si>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</si>
  <si>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</si>
  <si>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</si>
  <si>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</si>
  <si>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</si>
  <si>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</si>
  <si>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</si>
  <si>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</si>
  <si>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</si>
  <si>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</si>
  <si>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</si>
  <si>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</si>
  <si>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</si>
  <si>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</si>
  <si>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</si>
  <si>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</si>
  <si>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</si>
  <si>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</si>
  <si>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</si>
  <si>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</si>
  <si>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</si>
  <si>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</si>
  <si>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</si>
  <si>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</si>
  <si>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</si>
  <si>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</si>
  <si>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</si>
  <si>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</si>
  <si>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</si>
  <si>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</si>
  <si>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</si>
  <si>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</si>
  <si>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</si>
  <si>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</si>
  <si>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</si>
  <si>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</si>
  <si>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</si>
  <si>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</si>
  <si>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</si>
  <si>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</si>
  <si>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</si>
  <si>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</si>
  <si>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</si>
  <si>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</si>
  <si>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</si>
  <si>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</si>
  <si>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</si>
  <si>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</si>
  <si>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</si>
  <si>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</si>
  <si>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</si>
  <si>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</si>
  <si>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</si>
  <si>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</si>
  <si>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</si>
  <si>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</si>
  <si>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</si>
  <si>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</si>
  <si>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</si>
  <si>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</si>
  <si>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</si>
  <si>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</si>
  <si>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</si>
  <si>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</si>
  <si>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</si>
  <si>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</si>
  <si>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</si>
  <si>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</si>
  <si>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</si>
  <si>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</si>
  <si>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</si>
  <si>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</si>
  <si>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</si>
  <si>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</si>
  <si>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</si>
  <si>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</si>
  <si>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</si>
  <si>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</si>
  <si>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</si>
  <si>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</si>
  <si>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</si>
  <si>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</si>
  <si>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</si>
  <si>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</si>
  <si>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</si>
  <si>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</si>
  <si>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</si>
  <si>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</si>
  <si>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</si>
  <si>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</si>
  <si>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</si>
  <si>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</si>
  <si>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</si>
  <si>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</si>
  <si>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</si>
  <si>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</si>
  <si>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</si>
  <si>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</si>
  <si>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</si>
  <si>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</si>
  <si>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</si>
  <si>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</si>
  <si>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</si>
  <si>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</si>
  <si>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</si>
  <si>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</si>
  <si>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</si>
  <si>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</si>
  <si>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</si>
  <si>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</si>
  <si>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</si>
  <si>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</si>
  <si>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</si>
  <si>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</si>
  <si>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</si>
  <si>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</si>
  <si>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</si>
  <si>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</si>
  <si>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</si>
  <si>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</si>
  <si>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</si>
  <si>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</si>
  <si>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</si>
  <si>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</si>
  <si>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</si>
  <si>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</si>
  <si>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</si>
  <si>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</si>
  <si>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</si>
  <si>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</si>
  <si>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</si>
  <si>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</si>
  <si>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</si>
  <si>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</si>
  <si>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</si>
  <si>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</si>
  <si>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</si>
  <si>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</si>
  <si>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</si>
  <si>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</si>
  <si>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</si>
  <si>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</si>
  <si>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</si>
  <si>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</si>
  <si>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</si>
  <si>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</si>
  <si>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</si>
  <si>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</si>
  <si>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</si>
  <si>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</si>
  <si>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</si>
  <si>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</si>
  <si>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</si>
  <si>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</si>
  <si>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</si>
  <si>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</si>
  <si>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</si>
  <si>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</si>
  <si>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</si>
  <si>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</si>
  <si>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</si>
  <si>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</si>
  <si>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</si>
  <si>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</si>
  <si>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</si>
  <si>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</si>
  <si>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</si>
  <si>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</si>
  <si>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</si>
  <si>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</si>
  <si>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</si>
  <si>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</si>
  <si>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</si>
  <si>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</si>
  <si>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</si>
  <si>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</si>
  <si>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</si>
  <si>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</si>
  <si>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</si>
  <si>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</si>
  <si>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</si>
  <si>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</si>
  <si>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</si>
  <si>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</si>
  <si>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</si>
  <si>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</si>
  <si>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</si>
  <si>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</si>
  <si>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</si>
  <si>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</si>
  <si>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</si>
  <si>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</si>
  <si>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</si>
  <si>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</si>
  <si>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</si>
  <si>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</si>
  <si>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</si>
  <si>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</si>
  <si>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</si>
  <si>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</si>
  <si>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</si>
  <si>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</si>
  <si>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</si>
  <si>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</si>
  <si>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</si>
  <si>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</si>
  <si>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</si>
  <si>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</si>
  <si>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</si>
  <si>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</si>
  <si>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</si>
  <si>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</si>
  <si>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</si>
  <si>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</si>
  <si>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</si>
  <si>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</si>
  <si>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</si>
  <si>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</si>
  <si>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</si>
  <si>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</si>
  <si>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</si>
  <si>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</si>
  <si>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</si>
  <si>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</si>
  <si>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</si>
  <si>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</si>
  <si>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</si>
  <si>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</si>
  <si>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</si>
  <si>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</si>
  <si>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</si>
  <si>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</si>
  <si>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</si>
  <si>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</si>
  <si>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</si>
  <si>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</si>
  <si>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</si>
  <si>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</si>
  <si>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</si>
  <si>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</si>
  <si>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</si>
  <si>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</si>
  <si>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</si>
  <si>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</si>
  <si>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</si>
  <si>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</si>
  <si>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</si>
  <si>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</si>
  <si>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</si>
  <si>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</si>
  <si>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</si>
  <si>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</si>
  <si>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</si>
  <si>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</si>
  <si>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</si>
  <si>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</si>
  <si>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</si>
  <si>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</si>
  <si>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</si>
  <si>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</si>
  <si>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</si>
  <si>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</si>
  <si>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</si>
  <si>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</si>
  <si>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</si>
  <si>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</si>
  <si>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</si>
  <si>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</si>
  <si>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</si>
  <si>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</si>
  <si>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</si>
  <si>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</si>
  <si>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</si>
  <si>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</si>
  <si>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</si>
  <si>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</si>
  <si>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</si>
  <si>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</si>
  <si>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</si>
  <si>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</si>
  <si>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</si>
  <si>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</si>
  <si>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</si>
  <si>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</si>
  <si>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</si>
  <si>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</si>
  <si>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</si>
  <si>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</si>
  <si>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</si>
  <si>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</si>
  <si>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</si>
  <si>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</si>
  <si>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</si>
  <si>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</si>
  <si>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</si>
  <si>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</si>
  <si>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</si>
  <si>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</si>
  <si>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</si>
  <si>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</si>
  <si>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</si>
  <si>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</si>
  <si>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</si>
  <si>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</si>
  <si>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</si>
  <si>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</si>
  <si>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</si>
  <si>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</si>
  <si>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</si>
  <si>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</si>
  <si>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</si>
  <si>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</si>
  <si>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</si>
  <si>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</si>
  <si>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</si>
  <si>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</si>
  <si>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</si>
  <si>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</si>
  <si>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</si>
  <si>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</si>
  <si>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</si>
  <si>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</si>
  <si>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</si>
  <si>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</si>
  <si>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</si>
  <si>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</si>
  <si>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</si>
  <si>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</si>
  <si>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</si>
  <si>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</si>
  <si>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</si>
  <si>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</si>
  <si>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</si>
  <si>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</si>
  <si>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</si>
  <si>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</si>
  <si>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</si>
  <si>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</si>
  <si>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</si>
  <si>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</si>
  <si>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</si>
  <si>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</si>
  <si>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</si>
  <si>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</si>
  <si>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</si>
  <si>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</si>
  <si>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</si>
  <si>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</si>
  <si>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</si>
  <si>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</si>
  <si>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</si>
  <si>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</si>
  <si>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</si>
  <si>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</si>
  <si>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</si>
  <si>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</si>
  <si>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</si>
  <si>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</si>
  <si>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</si>
  <si>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</si>
  <si>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</si>
  <si>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</si>
  <si>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</si>
  <si>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</si>
  <si>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</si>
  <si>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</si>
  <si>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</si>
  <si>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</si>
  <si>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</si>
  <si>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</si>
  <si>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</si>
  <si>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</si>
  <si>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</si>
  <si>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</si>
  <si>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</si>
  <si>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</si>
  <si>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</si>
  <si>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</si>
  <si>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</si>
  <si>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</si>
  <si>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</si>
  <si>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</si>
  <si>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</si>
  <si>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</si>
  <si>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</si>
  <si>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</si>
  <si>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</si>
  <si>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</si>
  <si>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</si>
  <si>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</si>
  <si>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</si>
  <si>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</si>
  <si>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</si>
  <si>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</si>
  <si>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</si>
  <si>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</si>
  <si>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</si>
  <si>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</si>
  <si>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</si>
  <si>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</si>
  <si>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</si>
  <si>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</si>
  <si>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</si>
  <si>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</si>
  <si>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</si>
  <si>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</si>
  <si>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</si>
  <si>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</si>
  <si>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</si>
  <si>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</si>
  <si>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</si>
  <si>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</si>
  <si>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</si>
  <si>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</si>
  <si>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</si>
  <si>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</si>
  <si>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</si>
  <si>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</si>
  <si>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</si>
  <si>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</si>
  <si>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</si>
  <si>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</si>
  <si>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</si>
  <si>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</si>
  <si>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</si>
  <si>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</si>
  <si>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</si>
  <si>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</si>
  <si>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</si>
  <si>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</si>
  <si>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</si>
  <si>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</si>
  <si>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</si>
  <si>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</si>
  <si>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</si>
  <si>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</si>
  <si>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</si>
  <si>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</si>
  <si>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</si>
  <si>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</si>
  <si>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</si>
  <si>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</si>
  <si>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</si>
  <si>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</si>
  <si>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</si>
  <si>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</si>
  <si>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</si>
  <si>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</si>
  <si>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</si>
  <si>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</si>
  <si>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</si>
  <si>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</si>
  <si>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</si>
  <si>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</si>
  <si>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</si>
  <si>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</si>
  <si>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</si>
  <si>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</si>
  <si>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</si>
  <si>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</si>
  <si>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</si>
  <si>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</si>
  <si>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</si>
  <si>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</si>
  <si>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</si>
  <si>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</si>
  <si>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</si>
  <si>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</si>
  <si>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</si>
  <si>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</si>
  <si>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</si>
  <si>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</si>
  <si>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</si>
  <si>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</si>
  <si>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</si>
  <si>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</si>
  <si>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</si>
  <si>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</si>
  <si>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</si>
  <si>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</si>
  <si>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</si>
  <si>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</si>
  <si>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</si>
  <si>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</si>
  <si>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</si>
  <si>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</si>
  <si>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</si>
  <si>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</si>
  <si>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</si>
  <si>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</si>
  <si>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</si>
  <si>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</si>
  <si>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</si>
  <si>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</si>
  <si>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</si>
  <si>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</si>
  <si>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</si>
  <si>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</si>
  <si>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</si>
  <si>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</si>
  <si>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</si>
  <si>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</si>
  <si>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</si>
  <si>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</si>
  <si>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</si>
  <si>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</si>
  <si>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</si>
  <si>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</si>
  <si>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</si>
  <si>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</si>
  <si>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</si>
  <si>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</si>
  <si>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</si>
  <si>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</si>
  <si>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</si>
  <si>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</si>
  <si>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</si>
  <si>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</si>
  <si>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</si>
  <si>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</si>
  <si>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</si>
  <si>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</si>
  <si>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</si>
  <si>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</si>
  <si>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</si>
  <si>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</si>
  <si>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</si>
  <si>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</si>
  <si>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</si>
  <si>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</si>
  <si>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</si>
  <si>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</si>
  <si>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</si>
  <si>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</si>
  <si>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</si>
  <si>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</si>
  <si>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</si>
  <si>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</si>
  <si>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</si>
  <si>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</si>
  <si>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</si>
  <si>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</si>
  <si>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</si>
  <si>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</si>
  <si>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</si>
  <si>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</si>
  <si>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</si>
  <si>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</si>
  <si>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</si>
  <si>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</si>
  <si>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</si>
  <si>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</si>
  <si>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</si>
  <si>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</si>
  <si>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</si>
  <si>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</si>
  <si>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</si>
  <si>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</si>
  <si>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</si>
  <si>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</si>
  <si>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</si>
  <si>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</si>
  <si>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</si>
  <si>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</si>
  <si>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</si>
  <si>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</si>
  <si>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</si>
  <si>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</si>
  <si>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</si>
  <si>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</si>
  <si>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</si>
  <si>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</si>
  <si>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</si>
  <si>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</si>
  <si>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</si>
  <si>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</si>
  <si>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</si>
  <si>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</si>
  <si>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</si>
  <si>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</si>
  <si>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</si>
  <si>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</si>
  <si>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</si>
  <si>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</si>
  <si>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</si>
  <si>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</si>
  <si>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</si>
  <si>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</si>
  <si>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</si>
  <si>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</si>
  <si>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</si>
  <si>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</si>
  <si>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</si>
  <si>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</si>
  <si>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</si>
  <si>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</si>
  <si>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</si>
  <si>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</si>
  <si>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</si>
  <si>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</si>
  <si>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</si>
  <si>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</si>
  <si>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</si>
  <si>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</si>
  <si>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</si>
  <si>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</si>
  <si>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</si>
  <si>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</si>
  <si>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</si>
  <si>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</si>
  <si>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</si>
  <si>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</si>
  <si>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</si>
  <si>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</si>
  <si>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</si>
  <si>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</si>
  <si>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</si>
  <si>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</si>
  <si>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</si>
  <si>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</si>
  <si>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</si>
  <si>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</si>
  <si>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</si>
  <si>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</si>
  <si>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</si>
  <si>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</si>
  <si>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</si>
  <si>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</si>
  <si>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</si>
  <si>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</si>
  <si>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</si>
  <si>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</si>
  <si>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</si>
  <si>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</si>
  <si>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</si>
  <si>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</si>
  <si>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</si>
  <si>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</si>
  <si>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</si>
  <si>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</si>
  <si>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</si>
  <si>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</si>
  <si>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</si>
  <si>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</si>
  <si>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</si>
  <si>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</si>
  <si>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</si>
  <si>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</si>
  <si>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</si>
  <si>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</si>
  <si>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</si>
  <si>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</si>
  <si>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</si>
  <si>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</si>
  <si>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</si>
  <si>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</si>
  <si>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</si>
  <si>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</si>
  <si>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</si>
  <si>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</si>
  <si>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</si>
  <si>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</si>
  <si>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</si>
  <si>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</si>
  <si>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</si>
  <si>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</si>
  <si>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</si>
  <si>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</si>
  <si>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</si>
  <si>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</si>
  <si>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</si>
  <si>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</si>
  <si>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</si>
  <si>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</si>
  <si>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</si>
  <si>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</si>
  <si>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</si>
  <si>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</si>
  <si>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</si>
  <si>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</si>
  <si>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</si>
  <si>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</si>
  <si>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</si>
  <si>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</si>
  <si>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</si>
  <si>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</si>
  <si>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</si>
  <si>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</si>
  <si>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</si>
  <si>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</si>
  <si>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</si>
  <si>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</si>
  <si>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</si>
  <si>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</si>
  <si>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</si>
  <si>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</si>
  <si>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</si>
  <si>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</si>
  <si>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</si>
  <si>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</si>
  <si>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</si>
  <si>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</si>
  <si>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</si>
  <si>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</si>
  <si>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</si>
  <si>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</si>
  <si>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</si>
  <si>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</si>
  <si>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</si>
  <si>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</si>
  <si>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</si>
  <si>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</si>
  <si>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</si>
  <si>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</si>
  <si>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</si>
  <si>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</si>
  <si>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</si>
  <si>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</si>
  <si>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</si>
  <si>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</si>
  <si>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</si>
  <si>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</si>
  <si>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</si>
  <si>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</si>
  <si>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</si>
  <si>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</si>
  <si>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</si>
  <si>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</si>
  <si>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</si>
  <si>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</si>
  <si>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</si>
  <si>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</si>
  <si>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</si>
  <si>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</si>
  <si>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</si>
  <si>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</si>
  <si>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</si>
  <si>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</si>
  <si>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</si>
  <si>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</si>
  <si>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</si>
  <si>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</si>
  <si>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</si>
  <si>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</si>
  <si>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</si>
  <si>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</si>
  <si>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</si>
  <si>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</si>
  <si>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</si>
  <si>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</si>
  <si>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</si>
  <si>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</si>
  <si>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</si>
  <si>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</si>
  <si>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</si>
  <si>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</si>
  <si>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</si>
  <si>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</si>
  <si>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</si>
  <si>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</si>
  <si>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</si>
  <si>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</si>
  <si>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</si>
  <si>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</si>
  <si>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</si>
  <si>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</si>
  <si>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</si>
  <si>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</si>
  <si>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</si>
  <si>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</si>
  <si>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</si>
  <si>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</si>
  <si>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</si>
  <si>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</si>
  <si>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</si>
  <si>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</si>
  <si>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</si>
  <si>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</si>
  <si>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</si>
  <si>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</si>
  <si>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</si>
  <si>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</si>
  <si>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</si>
  <si>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</si>
  <si>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</si>
  <si>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</si>
  <si>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</si>
  <si>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</si>
  <si>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</si>
  <si>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</si>
  <si>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</si>
  <si>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</si>
  <si>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</si>
  <si>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</si>
  <si>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</si>
  <si>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</si>
  <si>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</si>
  <si>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</si>
  <si>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</si>
  <si>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</si>
  <si>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</si>
  <si>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</si>
  <si>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</si>
  <si>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</si>
  <si>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</si>
  <si>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</si>
  <si>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</si>
  <si>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</si>
  <si>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</si>
  <si>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</si>
  <si>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</si>
  <si>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</si>
  <si>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</si>
  <si>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</si>
  <si>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</si>
  <si>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</si>
  <si>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</si>
  <si>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</si>
  <si>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</si>
  <si>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</si>
  <si>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</si>
  <si>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</si>
  <si>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</si>
  <si>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</si>
  <si>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</si>
  <si>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</si>
  <si>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</si>
  <si>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</si>
  <si>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</si>
  <si>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</si>
  <si>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</si>
  <si>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</si>
  <si>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</si>
  <si>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</si>
  <si>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</si>
  <si>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</si>
  <si>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</si>
  <si>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</si>
  <si>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</si>
  <si>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</si>
  <si>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</si>
  <si>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</si>
  <si>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</si>
  <si>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</si>
  <si>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</si>
  <si>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</si>
  <si>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</si>
  <si>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</si>
  <si>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</si>
  <si>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</si>
  <si>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</si>
  <si>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</si>
  <si>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</si>
  <si>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</si>
  <si>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</si>
  <si>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</si>
  <si>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</si>
  <si>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</si>
  <si>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</si>
  <si>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</si>
  <si>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</si>
  <si>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</si>
  <si>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</si>
  <si>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</si>
  <si>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</si>
  <si>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</si>
  <si>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</si>
  <si>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</si>
  <si>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</si>
  <si>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</si>
  <si>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</si>
  <si>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</si>
  <si>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</si>
  <si>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</si>
  <si>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</si>
  <si>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</si>
  <si>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</si>
  <si>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</si>
  <si>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</si>
  <si>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</si>
  <si>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</si>
  <si>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</si>
  <si>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</si>
  <si>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</si>
  <si>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</si>
  <si>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</si>
  <si>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</si>
  <si>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</si>
  <si>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</si>
  <si>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</si>
  <si>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</si>
  <si>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</si>
  <si>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</si>
  <si>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</si>
  <si>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</si>
  <si>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</si>
  <si>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</si>
  <si>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</si>
  <si>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</si>
  <si>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</si>
  <si>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</si>
  <si>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</si>
  <si>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</si>
  <si>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</si>
  <si>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</si>
  <si>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</si>
  <si>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</si>
  <si>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</si>
  <si>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</si>
  <si>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</si>
  <si>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</si>
  <si>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</si>
  <si>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</si>
  <si>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</si>
  <si>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</si>
  <si>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</si>
  <si>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</si>
  <si>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</si>
  <si>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</si>
  <si>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</si>
  <si>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</si>
  <si>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</si>
  <si>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</si>
  <si>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</si>
  <si>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</si>
  <si>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</si>
  <si>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</si>
  <si>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</si>
  <si>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</si>
  <si>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</si>
  <si>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</si>
  <si>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</si>
  <si>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</si>
  <si>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</si>
  <si>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</si>
  <si>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</si>
  <si>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</si>
  <si>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</si>
  <si>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</si>
  <si>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</si>
  <si>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</si>
  <si>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</si>
  <si>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</si>
  <si>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</si>
  <si>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</si>
  <si>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</si>
  <si>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</si>
  <si>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</si>
  <si>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</si>
  <si>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</si>
  <si>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</si>
  <si>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</si>
  <si>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</si>
  <si>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</si>
  <si>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</si>
  <si>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</si>
  <si>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</si>
  <si>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</si>
  <si>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</si>
  <si>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</si>
  <si>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</si>
  <si>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</si>
  <si>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</si>
  <si>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</si>
  <si>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</si>
  <si>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</si>
  <si>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</si>
  <si>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</si>
  <si>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</si>
  <si>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</si>
  <si>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</si>
  <si>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</si>
  <si>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</si>
  <si>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</si>
  <si>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</si>
  <si>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</si>
  <si>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</si>
  <si>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</si>
  <si>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</si>
  <si>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</si>
  <si>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</si>
  <si>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</si>
  <si>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</si>
  <si>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</si>
  <si>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</si>
  <si>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</si>
  <si>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</si>
  <si>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</si>
  <si>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</si>
  <si>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</si>
  <si>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</si>
  <si>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</si>
  <si>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</si>
  <si>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</si>
  <si>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</si>
  <si>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</si>
  <si>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</si>
  <si>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</si>
  <si>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</si>
  <si>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</si>
  <si>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</si>
  <si>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</si>
  <si>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</si>
  <si>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</si>
  <si>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</si>
  <si>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</si>
  <si>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</si>
  <si>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</si>
  <si>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</si>
  <si>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</si>
  <si>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</si>
  <si>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</si>
  <si>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</si>
  <si>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</si>
  <si>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</si>
  <si>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</si>
  <si>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</si>
  <si>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</si>
  <si>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</si>
  <si>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</si>
  <si>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</si>
  <si>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</si>
  <si>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</si>
  <si>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</si>
  <si>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</si>
  <si>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</si>
  <si>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</si>
  <si>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</si>
  <si>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</si>
  <si>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</si>
  <si>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</si>
  <si>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</si>
  <si>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</si>
  <si>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</si>
  <si>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</si>
  <si>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</si>
  <si>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</si>
  <si>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</si>
  <si>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</si>
  <si>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</si>
  <si>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</si>
  <si>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</si>
  <si>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</si>
  <si>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</si>
  <si>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</si>
  <si>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</si>
  <si>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</si>
  <si>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</si>
  <si>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</si>
  <si>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</si>
  <si>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</si>
  <si>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</si>
  <si>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</si>
  <si>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</si>
  <si>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</si>
  <si>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</si>
  <si>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</si>
  <si>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</si>
  <si>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</si>
  <si>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</si>
  <si>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</si>
  <si>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</si>
  <si>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</si>
  <si>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</si>
  <si>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</si>
  <si>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</si>
  <si>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</si>
  <si>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</si>
  <si>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</si>
  <si>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</si>
  <si>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</si>
  <si>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</si>
  <si>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</si>
  <si>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</si>
  <si>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</si>
  <si>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</si>
  <si>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</si>
  <si>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</si>
  <si>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</si>
  <si>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</si>
  <si>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</si>
  <si>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</si>
  <si>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</si>
  <si>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</si>
  <si>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</si>
  <si>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</si>
  <si>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</si>
  <si>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</si>
  <si>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</si>
  <si>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</si>
  <si>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</si>
  <si>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</si>
  <si>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</si>
  <si>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</si>
  <si>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</si>
  <si>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</si>
  <si>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</si>
  <si>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</si>
  <si>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</si>
  <si>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</si>
  <si>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</si>
  <si>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</si>
  <si>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</si>
  <si>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</si>
  <si>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</si>
  <si>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</si>
  <si>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</si>
  <si>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</si>
  <si>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</si>
  <si>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</si>
  <si>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</si>
  <si>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</si>
  <si>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</si>
  <si>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</si>
  <si>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</si>
  <si>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</si>
  <si>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</si>
  <si>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</si>
  <si>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</si>
  <si>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</si>
  <si>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</si>
  <si>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</si>
  <si>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</si>
  <si>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</si>
  <si>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</si>
  <si>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</si>
  <si>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</si>
  <si>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</si>
  <si>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</si>
  <si>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</si>
  <si>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</si>
  <si>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</si>
  <si>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</si>
  <si>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</si>
  <si>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</si>
  <si>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</si>
  <si>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</si>
  <si>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</si>
  <si>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</si>
  <si>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</si>
  <si>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</si>
  <si>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</si>
  <si>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</si>
  <si>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</si>
  <si>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</si>
  <si>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</si>
  <si>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</si>
  <si>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</si>
  <si>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</si>
  <si>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</si>
  <si>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</si>
  <si>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</si>
  <si>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</si>
  <si>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</si>
  <si>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</si>
  <si>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</si>
  <si>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</si>
  <si>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</si>
  <si>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</si>
  <si>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</si>
  <si>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</si>
  <si>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</si>
  <si>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</si>
  <si>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</si>
  <si>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</si>
  <si>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</si>
  <si>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</si>
  <si>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</si>
  <si>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</si>
  <si>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</si>
  <si>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</si>
  <si>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</si>
  <si>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</si>
  <si>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</si>
  <si>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</si>
  <si>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</si>
  <si>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</si>
  <si>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</si>
  <si>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</si>
  <si>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</si>
  <si>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</si>
  <si>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</si>
  <si>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</si>
  <si>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</si>
  <si>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</si>
  <si>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</si>
  <si>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</si>
  <si>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</si>
  <si>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</si>
  <si>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</si>
  <si>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</si>
  <si>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</si>
  <si>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</si>
  <si>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</si>
  <si>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</si>
  <si>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</si>
  <si>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</si>
  <si>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</si>
  <si>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</si>
  <si>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</si>
  <si>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</si>
  <si>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</si>
  <si>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</si>
  <si>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</si>
  <si>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</si>
  <si>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</si>
  <si>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</si>
  <si>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</si>
  <si>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</si>
  <si>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</si>
  <si>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</si>
  <si>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</si>
  <si>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</si>
  <si>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</si>
  <si>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</si>
  <si>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</si>
  <si>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</si>
  <si>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</si>
  <si>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</si>
  <si>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</si>
  <si>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</si>
  <si>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</si>
  <si>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</si>
  <si>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</si>
  <si>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</si>
  <si>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</si>
  <si>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</si>
  <si>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</si>
  <si>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</si>
  <si>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</si>
  <si>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</si>
  <si>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</si>
  <si>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</si>
  <si>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</si>
  <si>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</si>
  <si>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</si>
  <si>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</si>
  <si>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</si>
  <si>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</si>
  <si>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</si>
  <si>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</si>
  <si>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</si>
  <si>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</si>
  <si>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</si>
  <si>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</si>
  <si>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</si>
  <si>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</si>
  <si>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</si>
  <si>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</si>
  <si>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</si>
  <si>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</si>
  <si>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</si>
  <si>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</si>
  <si>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</si>
  <si>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</si>
  <si>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</si>
  <si>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</si>
  <si>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</si>
  <si>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</si>
  <si>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</si>
  <si>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</si>
  <si>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</si>
  <si>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</si>
  <si>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</si>
  <si>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</si>
  <si>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</si>
  <si>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</si>
  <si>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</si>
  <si>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</si>
  <si>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</si>
  <si>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</si>
  <si>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</si>
  <si>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</si>
  <si>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</si>
  <si>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</si>
  <si>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</si>
  <si>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</si>
  <si>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</si>
  <si>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</si>
  <si>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</si>
  <si>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</si>
  <si>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</si>
  <si>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</si>
  <si>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</si>
  <si>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</si>
  <si>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</si>
  <si>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</si>
  <si>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</si>
  <si>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</si>
  <si>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</si>
  <si>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</si>
  <si>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</si>
  <si>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</si>
  <si>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</si>
  <si>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</si>
  <si>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</si>
  <si>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</si>
  <si>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</si>
  <si>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</si>
  <si>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</si>
  <si>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</si>
  <si>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</si>
  <si>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</si>
  <si>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</si>
  <si>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</si>
  <si>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</si>
  <si>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</si>
  <si>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</si>
  <si>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</si>
  <si>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</si>
  <si>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</si>
  <si>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</si>
  <si>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</si>
  <si>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</si>
  <si>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</si>
  <si>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</si>
  <si>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</si>
  <si>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</si>
  <si>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</si>
  <si>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</si>
  <si>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</si>
  <si>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</si>
  <si>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</si>
  <si>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</si>
  <si>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</si>
  <si>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</si>
  <si>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</si>
  <si>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</si>
  <si>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</si>
  <si>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</si>
  <si>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</si>
  <si>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</si>
  <si>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</si>
  <si>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</si>
  <si>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</si>
  <si>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</si>
  <si>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</si>
  <si>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</si>
  <si>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</si>
  <si>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</si>
  <si>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</si>
  <si>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</si>
  <si>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</si>
  <si>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</si>
  <si>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</si>
  <si>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</si>
  <si>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</si>
  <si>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</si>
  <si>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</si>
  <si>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</si>
  <si>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</si>
  <si>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</si>
  <si>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</si>
  <si>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</si>
  <si>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</si>
  <si>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</si>
  <si>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</si>
  <si>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</si>
  <si>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</si>
  <si>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</si>
  <si>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</si>
  <si>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</si>
  <si>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</si>
  <si>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</si>
  <si>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</si>
  <si>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</si>
  <si>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</si>
  <si>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</si>
  <si>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</si>
  <si>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</si>
  <si>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</si>
  <si>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</si>
  <si>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</si>
  <si>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</si>
  <si>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</si>
  <si>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</si>
  <si>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</si>
  <si>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</si>
  <si>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</si>
  <si>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</si>
  <si>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</si>
  <si>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</si>
  <si>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</si>
  <si>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</si>
  <si>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</si>
  <si>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</si>
  <si>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</si>
  <si>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</si>
  <si>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</si>
  <si>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</si>
  <si>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</si>
  <si>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</si>
  <si>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</si>
  <si>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</si>
  <si>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</si>
  <si>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</si>
  <si>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</si>
  <si>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</si>
  <si>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</si>
  <si>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</si>
  <si>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</si>
  <si>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</si>
  <si>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</si>
  <si>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</si>
  <si>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</si>
  <si>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</si>
  <si>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</si>
  <si>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</si>
  <si>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</si>
  <si>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</si>
  <si>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</si>
  <si>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</si>
  <si>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</si>
  <si>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</si>
  <si>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</si>
  <si>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</si>
  <si>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</si>
  <si>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</si>
  <si>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</si>
  <si>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</si>
  <si>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</si>
  <si>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</si>
  <si>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</si>
  <si>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</si>
  <si>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</si>
  <si>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</si>
  <si>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</si>
  <si>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</si>
  <si>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</si>
  <si>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</si>
  <si>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</si>
  <si>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</si>
  <si>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</si>
  <si>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</si>
  <si>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</si>
  <si>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</si>
  <si>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</si>
  <si>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</si>
  <si>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</si>
  <si>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</si>
  <si>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</si>
  <si>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</si>
  <si>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</si>
  <si>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</si>
  <si>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</si>
  <si>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</si>
  <si>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</si>
  <si>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</si>
  <si>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</si>
  <si>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</si>
  <si>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</si>
  <si>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</si>
  <si>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</si>
  <si>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</si>
  <si>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</si>
  <si>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</si>
  <si>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</si>
  <si>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</si>
  <si>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</si>
  <si>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</si>
  <si>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</si>
  <si>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</si>
  <si>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</si>
  <si>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</si>
  <si>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</si>
  <si>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</si>
  <si>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</si>
  <si>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</si>
  <si>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</si>
  <si>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</si>
  <si>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</si>
  <si>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</si>
  <si>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</si>
  <si>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</si>
  <si>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</si>
  <si>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</si>
  <si>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</si>
  <si>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</si>
  <si>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</si>
  <si>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</si>
  <si>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</si>
  <si>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</si>
  <si>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</si>
  <si>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</si>
  <si>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</si>
  <si>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</si>
  <si>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</si>
  <si>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</si>
  <si>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</si>
  <si>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</si>
  <si>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</si>
  <si>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</si>
  <si>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</si>
  <si>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</si>
  <si>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</si>
  <si>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</si>
  <si>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</si>
  <si>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</si>
  <si>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</si>
  <si>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</si>
  <si>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</si>
  <si>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</si>
  <si>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</si>
  <si>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</si>
  <si>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</si>
  <si>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</si>
  <si>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</si>
  <si>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</si>
  <si>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</si>
  <si>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</si>
  <si>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</si>
  <si>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</si>
  <si>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</si>
  <si>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</si>
  <si>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</si>
  <si>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</si>
  <si>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</si>
  <si>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</si>
  <si>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</si>
  <si>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</si>
  <si>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</si>
  <si>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</si>
  <si>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</si>
  <si>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</si>
  <si>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</si>
  <si>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</si>
  <si>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</si>
  <si>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</si>
  <si>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</si>
  <si>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</si>
  <si>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</si>
  <si>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</si>
  <si>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</si>
  <si>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</si>
  <si>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</si>
  <si>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</si>
  <si>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</si>
  <si>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</si>
  <si>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</si>
  <si>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</si>
  <si>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</si>
  <si>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</si>
  <si>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</si>
  <si>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</si>
  <si>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</si>
  <si>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</si>
  <si>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</si>
  <si>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</si>
  <si>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</si>
  <si>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</si>
  <si>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</si>
  <si>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</si>
  <si>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</si>
  <si>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</si>
  <si>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</si>
  <si>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</si>
  <si>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</si>
  <si>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</si>
  <si>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</si>
  <si>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</si>
  <si>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</si>
  <si>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</si>
  <si>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</si>
  <si>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</si>
  <si>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</si>
  <si>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</si>
  <si>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</si>
  <si>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</si>
  <si>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</si>
  <si>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</si>
  <si>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</si>
  <si>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</si>
  <si>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</si>
  <si>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</si>
  <si>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</si>
  <si>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</si>
  <si>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</si>
  <si>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</si>
  <si>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</si>
  <si>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</si>
  <si>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</si>
  <si>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</si>
  <si>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</si>
  <si>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</si>
  <si>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</si>
  <si>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</si>
  <si>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</si>
  <si>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</si>
  <si>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</si>
  <si>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</si>
  <si>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</si>
  <si>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</si>
  <si>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</si>
  <si>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</si>
  <si>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</si>
  <si>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</si>
  <si>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</si>
  <si>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</si>
  <si>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</si>
  <si>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</si>
  <si>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</si>
  <si>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</si>
  <si>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</si>
  <si>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</si>
  <si>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</si>
  <si>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</si>
  <si>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</si>
  <si>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</si>
  <si>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</si>
  <si>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</si>
  <si>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</si>
  <si>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</si>
  <si>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</si>
  <si>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</si>
  <si>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</si>
  <si>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</si>
  <si>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</si>
  <si>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</si>
  <si>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</si>
  <si>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</si>
  <si>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</si>
  <si>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</si>
  <si>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</si>
  <si>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</si>
  <si>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</si>
  <si>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</si>
  <si>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</si>
  <si>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</si>
  <si>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</si>
  <si>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</si>
  <si>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</si>
  <si>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</si>
  <si>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</si>
  <si>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</si>
  <si>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</si>
  <si>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</si>
  <si>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</si>
  <si>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</si>
  <si>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</si>
  <si>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</si>
  <si>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</si>
  <si>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</si>
  <si>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</si>
  <si>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</si>
  <si>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</si>
  <si>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</si>
  <si>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</si>
  <si>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</si>
  <si>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</si>
  <si>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</si>
  <si>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</si>
  <si>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</si>
  <si>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</si>
  <si>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</si>
  <si>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</si>
  <si>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</si>
  <si>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</si>
  <si>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</si>
  <si>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</si>
  <si>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</si>
  <si>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</si>
  <si>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</si>
  <si>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</si>
  <si>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</si>
  <si>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</si>
  <si>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</si>
  <si>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</si>
  <si>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</si>
  <si>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</si>
  <si>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</si>
  <si>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</si>
  <si>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</si>
  <si>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</si>
  <si>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</si>
  <si>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</si>
  <si>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</si>
  <si>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</si>
  <si>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</si>
  <si>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</si>
  <si>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</si>
  <si>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</si>
  <si>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</si>
  <si>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</si>
  <si>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</si>
  <si>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</si>
  <si>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</si>
  <si>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</si>
  <si>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</si>
  <si>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</si>
  <si>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</si>
  <si>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</si>
  <si>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</si>
  <si>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</si>
  <si>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</si>
  <si>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</si>
  <si>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</si>
  <si>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</si>
  <si>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</si>
  <si>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</si>
  <si>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</si>
  <si>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</si>
  <si>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</si>
  <si>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</si>
  <si>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</si>
  <si>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</si>
  <si>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</si>
  <si>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</si>
  <si>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</si>
  <si>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</si>
  <si>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</si>
  <si>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</si>
  <si>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</si>
  <si>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</si>
  <si>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</si>
  <si>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</si>
  <si>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</si>
  <si>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</si>
  <si>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</si>
  <si>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</si>
  <si>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</si>
  <si>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</si>
  <si>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</si>
  <si>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</si>
  <si>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</si>
  <si>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</si>
  <si>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</si>
  <si>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</si>
  <si>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</si>
  <si>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</si>
  <si>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</si>
  <si>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</si>
  <si>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</si>
  <si>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</si>
  <si>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</si>
  <si>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</si>
  <si>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</si>
  <si>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</si>
  <si>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</si>
  <si>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</si>
  <si>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</si>
  <si>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</si>
  <si>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</si>
  <si>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</si>
  <si>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</si>
  <si>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</si>
  <si>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</si>
  <si>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</si>
  <si>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</si>
  <si>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</si>
  <si>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</si>
  <si>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</si>
  <si>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</si>
  <si>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</si>
  <si>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</si>
  <si>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</si>
  <si>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</si>
  <si>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</si>
  <si>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</si>
  <si>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</si>
  <si>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</si>
  <si>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</si>
  <si>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</si>
  <si>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</si>
  <si>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</si>
  <si>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</si>
  <si>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</si>
  <si>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</si>
  <si>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</si>
  <si>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</si>
  <si>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</si>
  <si>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</si>
  <si>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</si>
  <si>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</si>
  <si>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</si>
  <si>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</si>
  <si>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</si>
  <si>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</si>
  <si>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</si>
  <si>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</si>
  <si>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</si>
  <si>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</si>
  <si>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</si>
  <si>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</si>
  <si>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</si>
  <si>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</si>
  <si>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</si>
  <si>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</si>
  <si>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</si>
  <si>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</si>
  <si>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</si>
  <si>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</si>
  <si>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</si>
  <si>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</si>
  <si>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</si>
  <si>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</si>
  <si>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</si>
  <si>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</si>
  <si>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</si>
  <si>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</si>
  <si>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</si>
  <si>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</si>
  <si>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</si>
  <si>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</si>
  <si>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</si>
  <si>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</si>
  <si>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</si>
  <si>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</si>
  <si>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</si>
  <si>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</si>
  <si>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</si>
  <si>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</si>
  <si>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</si>
  <si>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</si>
  <si>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</si>
  <si>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</si>
  <si>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</si>
  <si>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</si>
  <si>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</si>
  <si>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</si>
  <si>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</si>
  <si>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</si>
  <si>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</si>
  <si>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</si>
  <si>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</si>
  <si>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</si>
  <si>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</si>
  <si>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</si>
  <si>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</si>
  <si>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</si>
  <si>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</si>
  <si>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</si>
  <si>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</si>
  <si>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</si>
  <si>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</si>
  <si>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</si>
  <si>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</si>
  <si>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</si>
  <si>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</si>
  <si>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</si>
  <si>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</si>
  <si>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</si>
  <si>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</si>
  <si>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</si>
  <si>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</si>
  <si>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</si>
  <si>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</si>
  <si>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</si>
  <si>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</si>
  <si>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</si>
  <si>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</si>
  <si>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</si>
  <si>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</si>
  <si>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</si>
  <si>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</si>
  <si>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</si>
  <si>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</si>
  <si>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</si>
  <si>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</si>
  <si>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</si>
  <si>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</si>
  <si>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</si>
  <si>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</si>
  <si>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</si>
  <si>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</si>
  <si>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</si>
  <si>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</si>
  <si>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</si>
  <si>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</si>
  <si>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</si>
  <si>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</si>
  <si>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</si>
  <si>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</si>
  <si>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</si>
  <si>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</si>
  <si>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</si>
  <si>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</si>
  <si>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</si>
  <si>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</si>
  <si>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</si>
  <si>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</si>
  <si>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</si>
  <si>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</si>
  <si>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</si>
  <si>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</si>
  <si>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</si>
  <si>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</si>
  <si>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</si>
  <si>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</si>
  <si>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</si>
  <si>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</si>
  <si>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</si>
  <si>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</si>
  <si>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</si>
  <si>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</si>
  <si>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</si>
  <si>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</si>
  <si>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</si>
  <si>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</si>
  <si>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</si>
  <si>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</si>
  <si>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</si>
  <si>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</si>
  <si>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</si>
  <si>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</si>
  <si>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</si>
  <si>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</si>
  <si>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</si>
  <si>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</si>
  <si>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</si>
  <si>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</si>
  <si>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</si>
  <si>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</si>
  <si>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</si>
  <si>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</si>
  <si>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</si>
  <si>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</si>
  <si>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</si>
  <si>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</si>
  <si>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</si>
  <si>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</si>
  <si>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</si>
  <si>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</si>
  <si>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</si>
  <si>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</si>
  <si>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</si>
  <si>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</si>
  <si>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</si>
  <si>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</si>
  <si>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</si>
  <si>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</si>
  <si>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</si>
  <si>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</si>
  <si>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</si>
  <si>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</si>
  <si>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</si>
  <si>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</si>
  <si>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</si>
  <si>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</si>
  <si>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</si>
  <si>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</si>
  <si>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</si>
  <si>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</si>
  <si>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</si>
  <si>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</si>
  <si>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</si>
  <si>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</si>
  <si>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</si>
  <si>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</si>
  <si>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</si>
  <si>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</si>
  <si>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</si>
  <si>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</si>
  <si>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</si>
  <si>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</si>
  <si>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</si>
  <si>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</si>
  <si>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</si>
  <si>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</si>
  <si>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</si>
  <si>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</si>
  <si>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</si>
  <si>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</si>
  <si>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</si>
  <si>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</si>
  <si>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</si>
  <si>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</si>
  <si>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</si>
  <si>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</si>
  <si>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</si>
  <si>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</si>
  <si>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</si>
  <si>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</si>
  <si>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</si>
  <si>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</si>
  <si>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</si>
  <si>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</si>
  <si>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</si>
  <si>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</si>
  <si>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</si>
  <si>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</si>
  <si>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</si>
  <si>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</si>
  <si>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</si>
  <si>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</si>
  <si>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</si>
  <si>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</si>
  <si>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</si>
  <si>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</si>
  <si>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</si>
  <si>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</si>
  <si>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</si>
  <si>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</si>
  <si>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</si>
  <si>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</si>
  <si>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</si>
  <si>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</si>
  <si>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</si>
  <si>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</si>
  <si>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</si>
  <si>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</si>
  <si>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</si>
  <si>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</si>
  <si>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</si>
  <si>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</si>
  <si>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</si>
  <si>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</si>
  <si>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</si>
  <si>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</si>
  <si>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</si>
  <si>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</si>
  <si>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</si>
  <si>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</si>
  <si>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</si>
  <si>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</si>
  <si>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</si>
  <si>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</si>
  <si>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</si>
  <si>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</si>
  <si>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</si>
  <si>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</si>
  <si>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</si>
  <si>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</si>
  <si>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</si>
  <si>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</si>
  <si>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</si>
  <si>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</si>
  <si>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</si>
  <si>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</si>
  <si>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</si>
  <si>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</si>
  <si>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</si>
  <si>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</si>
  <si>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</si>
  <si>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</si>
  <si>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</si>
  <si>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</si>
  <si>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</si>
  <si>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</si>
  <si>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</si>
  <si>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</si>
  <si>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</si>
  <si>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</si>
  <si>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</si>
  <si>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</si>
  <si>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</si>
  <si>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</si>
  <si>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</si>
  <si>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</si>
  <si>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</si>
  <si>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</si>
  <si>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</si>
  <si>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</si>
  <si>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</si>
  <si>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</si>
  <si>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</si>
  <si>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</si>
  <si>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</si>
  <si>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</si>
  <si>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</si>
  <si>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</si>
  <si>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</si>
  <si>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</si>
  <si>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</si>
  <si>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</si>
  <si>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</si>
  <si>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</si>
  <si>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</si>
  <si>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</si>
  <si>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</si>
  <si>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</si>
  <si>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</si>
  <si>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</si>
  <si>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</si>
  <si>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</si>
  <si>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</si>
  <si>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</si>
  <si>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</si>
  <si>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</si>
  <si>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</si>
  <si>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</si>
  <si>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</si>
  <si>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</si>
  <si>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</si>
  <si>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</si>
  <si>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</si>
  <si>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</si>
  <si>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</si>
  <si>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</si>
  <si>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</si>
  <si>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</si>
  <si>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</si>
  <si>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</si>
  <si>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</si>
  <si>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</si>
  <si>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</si>
  <si>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</si>
  <si>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</si>
  <si>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</si>
  <si>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</si>
  <si>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</si>
  <si>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</si>
  <si>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</si>
  <si>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</si>
  <si>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</si>
  <si>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</si>
  <si>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</si>
  <si>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</si>
  <si>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</si>
  <si>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</si>
  <si>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</si>
  <si>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</si>
  <si>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</si>
  <si>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</si>
  <si>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</si>
  <si>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</si>
  <si>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</si>
  <si>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</si>
  <si>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</si>
  <si>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</si>
  <si>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</si>
  <si>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</si>
  <si>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</si>
  <si>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</si>
  <si>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</si>
  <si>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</si>
  <si>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</si>
  <si>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</si>
  <si>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</si>
  <si>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</si>
  <si>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</si>
  <si>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</si>
  <si>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</si>
  <si>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</si>
  <si>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</si>
  <si>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</si>
  <si>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</si>
  <si>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</si>
  <si>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</si>
  <si>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</si>
  <si>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</si>
  <si>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</si>
  <si>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</si>
  <si>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</si>
  <si>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</si>
  <si>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</si>
  <si>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</si>
  <si>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</si>
  <si>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</si>
  <si>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</si>
  <si>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</si>
  <si>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</si>
  <si>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</si>
  <si>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</si>
  <si>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</si>
  <si>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</si>
  <si>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</si>
  <si>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</si>
  <si>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</si>
  <si>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</si>
  <si>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</si>
  <si>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</si>
  <si>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</si>
  <si>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</si>
  <si>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</si>
  <si>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</si>
  <si>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</si>
  <si>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</si>
  <si>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</si>
  <si>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</si>
  <si>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</si>
  <si>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</si>
  <si>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</si>
  <si>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</si>
  <si>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</si>
  <si>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</si>
  <si>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</si>
  <si>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</si>
  <si>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</si>
  <si>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</si>
  <si>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</si>
  <si>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</si>
  <si>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</si>
  <si>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</si>
  <si>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</si>
  <si>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</si>
  <si>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</si>
  <si>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</si>
  <si>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</si>
  <si>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</si>
  <si>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</si>
  <si>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</si>
  <si>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</si>
  <si>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</si>
  <si>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</si>
  <si>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</si>
  <si>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</si>
  <si>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</si>
  <si>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</si>
  <si>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</si>
  <si>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</si>
  <si>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</si>
  <si>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</si>
  <si>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</si>
  <si>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</si>
  <si>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</si>
  <si>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</si>
  <si>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</si>
  <si>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</si>
  <si>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</si>
  <si>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</si>
  <si>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</si>
  <si>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</si>
  <si>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</si>
  <si>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</si>
  <si>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</si>
  <si>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</si>
  <si>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</si>
  <si>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</si>
  <si>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</si>
  <si>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</si>
  <si>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</si>
  <si>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</si>
  <si>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</si>
  <si>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</si>
  <si>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</si>
  <si>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</si>
  <si>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</si>
  <si>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</si>
  <si>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</si>
  <si>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</si>
  <si>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</si>
  <si>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</si>
  <si>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</si>
  <si>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</si>
  <si>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</si>
  <si>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</si>
  <si>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</si>
  <si>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</si>
  <si>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</si>
  <si>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</si>
  <si>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</si>
  <si>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</si>
  <si>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</si>
  <si>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</si>
  <si>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</si>
  <si>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</si>
  <si>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</si>
  <si>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</si>
  <si>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</si>
  <si>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</si>
  <si>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</si>
  <si>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</si>
  <si>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</si>
  <si>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</si>
  <si>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</si>
  <si>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</si>
  <si>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</si>
  <si>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</si>
  <si>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</si>
  <si>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</si>
  <si>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</si>
  <si>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</si>
  <si>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</si>
  <si>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</si>
  <si>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</si>
  <si>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</si>
  <si>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</si>
  <si>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</si>
  <si>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</si>
  <si>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</si>
  <si>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</si>
  <si>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</si>
  <si>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</si>
  <si>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</si>
  <si>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</si>
  <si>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</si>
  <si>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</si>
  <si>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</si>
  <si>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</si>
  <si>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</si>
  <si>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</si>
  <si>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</si>
  <si>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</si>
  <si>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</si>
  <si>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</si>
  <si>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</si>
  <si>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</si>
  <si>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</si>
  <si>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</si>
  <si>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</si>
  <si>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</si>
  <si>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</si>
  <si>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</si>
  <si>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</si>
  <si>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</si>
  <si>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</si>
  <si>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</si>
  <si>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</si>
  <si>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</si>
  <si>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</si>
  <si>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</si>
  <si>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</si>
  <si>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</si>
  <si>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</si>
  <si>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</si>
  <si>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</si>
  <si>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</si>
  <si>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</si>
  <si>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</si>
  <si>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</si>
  <si>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</si>
  <si>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</si>
  <si>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</si>
  <si>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</si>
  <si>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</si>
  <si>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</si>
  <si>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</si>
  <si>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</si>
  <si>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</si>
  <si>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</si>
  <si>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</si>
  <si>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</si>
  <si>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</si>
  <si>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</si>
  <si>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</si>
  <si>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</si>
  <si>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</si>
  <si>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</si>
  <si>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</si>
  <si>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</si>
  <si>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</si>
  <si>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</si>
  <si>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</si>
  <si>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</si>
  <si>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</si>
  <si>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</si>
  <si>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</si>
  <si>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</si>
  <si>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</si>
  <si>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</si>
  <si>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</si>
  <si>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</si>
  <si>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</si>
  <si>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</si>
  <si>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</si>
  <si>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</si>
  <si>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</si>
  <si>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</si>
  <si>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</si>
  <si>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</si>
  <si>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</si>
  <si>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</si>
  <si>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</si>
  <si>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</si>
  <si>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</si>
  <si>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</si>
  <si>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</si>
  <si>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</si>
  <si>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</si>
  <si>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</si>
  <si>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</si>
  <si>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</si>
  <si>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</si>
  <si>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</si>
  <si>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</si>
  <si>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</si>
  <si>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</si>
  <si>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</si>
  <si>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</si>
  <si>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</si>
  <si>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</si>
  <si>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</si>
  <si>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</si>
  <si>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</si>
  <si>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</si>
  <si>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</si>
  <si>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</si>
  <si>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</si>
  <si>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</si>
  <si>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</si>
  <si>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</si>
  <si>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</si>
  <si>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</si>
  <si>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</si>
  <si>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</si>
  <si>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</si>
  <si>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</si>
  <si>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</si>
  <si>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</si>
  <si>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</si>
  <si>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</si>
  <si>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</si>
  <si>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</si>
  <si>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</si>
  <si>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</si>
  <si>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</si>
  <si>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</si>
  <si>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</si>
  <si>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</si>
  <si>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</si>
  <si>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</si>
  <si>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</si>
  <si>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</si>
  <si>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</si>
  <si>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</si>
  <si>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</si>
  <si>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</si>
  <si>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</si>
  <si>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</si>
  <si>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</si>
  <si>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</si>
  <si>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</si>
  <si>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</si>
  <si>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</si>
  <si>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</si>
  <si>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</si>
  <si>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</si>
  <si>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</si>
  <si>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</si>
  <si>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</si>
  <si>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</si>
  <si>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</si>
  <si>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</si>
  <si>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</si>
  <si>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</si>
  <si>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</si>
  <si>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</si>
  <si>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</si>
  <si>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</si>
  <si>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</si>
  <si>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</si>
  <si>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</si>
  <si>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</si>
  <si>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</si>
  <si>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</si>
  <si>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</si>
  <si>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</si>
  <si>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</si>
  <si>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</si>
  <si>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</si>
  <si>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</si>
  <si>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</si>
  <si>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</si>
  <si>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</si>
  <si>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</si>
  <si>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</si>
  <si>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</si>
  <si>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</si>
  <si>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</si>
  <si>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</si>
  <si>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</si>
  <si>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</si>
  <si>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</si>
  <si>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</si>
  <si>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</si>
  <si>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</si>
  <si>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</si>
  <si>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</si>
  <si>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</si>
  <si>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</si>
  <si>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</si>
  <si>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</si>
  <si>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</si>
  <si>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</si>
  <si>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</si>
  <si>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</si>
  <si>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</si>
  <si>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</si>
  <si>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</si>
  <si>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</si>
  <si>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</si>
  <si>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</si>
  <si>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</si>
  <si>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</si>
  <si>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</si>
  <si>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</si>
  <si>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</si>
  <si>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</si>
  <si>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</si>
  <si>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</si>
  <si>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</si>
  <si>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</si>
  <si>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</si>
  <si>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</si>
  <si>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</si>
  <si>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</si>
  <si>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</si>
  <si>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</si>
  <si>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</si>
  <si>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</si>
  <si>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</si>
  <si>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</si>
  <si>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</si>
  <si>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</si>
  <si>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</si>
  <si>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</si>
  <si>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</si>
  <si>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</si>
  <si>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</si>
  <si>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</si>
  <si>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</si>
  <si>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</si>
  <si>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</si>
  <si>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</si>
  <si>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</si>
  <si>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</si>
  <si>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</si>
  <si>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</si>
  <si>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</si>
  <si>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</si>
  <si>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</si>
  <si>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</si>
  <si>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</si>
  <si>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</si>
  <si>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</si>
  <si>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</si>
  <si>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</si>
  <si>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</si>
  <si>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</si>
  <si>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</si>
  <si>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</si>
  <si>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</si>
  <si>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</si>
  <si>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</si>
  <si>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</si>
  <si>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</si>
  <si>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</si>
  <si>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</si>
  <si>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</si>
  <si>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</si>
  <si>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</si>
  <si>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</si>
  <si>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</si>
  <si>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</si>
  <si>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</si>
  <si>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</si>
  <si>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</si>
  <si>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</si>
  <si>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</si>
  <si>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</si>
  <si>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</si>
  <si>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</si>
  <si>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</si>
  <si>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</si>
  <si>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</si>
  <si>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</si>
  <si>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</si>
  <si>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</si>
  <si>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</si>
  <si>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</si>
  <si>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</si>
  <si>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</si>
  <si>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</si>
  <si>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</si>
  <si>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</si>
  <si>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</si>
  <si>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</si>
  <si>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</si>
  <si>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</si>
  <si>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</si>
  <si>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</si>
  <si>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</si>
  <si>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</si>
  <si>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</si>
  <si>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</si>
  <si>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</si>
  <si>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</si>
  <si>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</si>
  <si>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</si>
  <si>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</si>
  <si>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</si>
  <si>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</si>
  <si>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</si>
  <si>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</si>
  <si>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</si>
  <si>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</si>
  <si>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</si>
  <si>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</si>
  <si>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</si>
  <si>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</si>
  <si>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</si>
  <si>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</si>
  <si>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</si>
  <si>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</si>
  <si>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</si>
  <si>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</si>
  <si>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</si>
  <si>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</si>
  <si>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</si>
  <si>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</si>
  <si>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</si>
  <si>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</si>
  <si>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</si>
  <si>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</si>
  <si>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</si>
  <si>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</si>
  <si>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</si>
  <si>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</si>
  <si>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</si>
  <si>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</si>
  <si>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</si>
  <si>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</si>
  <si>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</si>
  <si>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</si>
  <si>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</si>
  <si>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</si>
  <si>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</si>
  <si>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</si>
  <si>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</si>
  <si>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</si>
  <si>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</si>
  <si>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</si>
  <si>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</si>
  <si>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</si>
  <si>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</si>
  <si>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</si>
  <si>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</si>
  <si>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</si>
  <si>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</si>
  <si>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</si>
  <si>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</si>
  <si>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</si>
  <si>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</si>
  <si>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</si>
  <si>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</si>
  <si>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</si>
  <si>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</si>
  <si>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</si>
  <si>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</si>
  <si>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</si>
  <si>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</si>
  <si>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</si>
  <si>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</si>
  <si>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</si>
  <si>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</si>
  <si>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</si>
  <si>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</si>
  <si>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</si>
  <si>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</si>
  <si>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</si>
  <si>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</si>
  <si>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</si>
  <si>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</si>
  <si>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</si>
  <si>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</si>
  <si>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</si>
  <si>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</si>
  <si>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</si>
  <si>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</si>
  <si>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</si>
  <si>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</si>
  <si>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</si>
  <si>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</si>
  <si>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</si>
  <si>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</si>
  <si>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</si>
  <si>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</si>
  <si>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</si>
  <si>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</si>
  <si>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</si>
  <si>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</si>
  <si>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</si>
  <si>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</si>
  <si>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</si>
  <si>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</si>
  <si>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</si>
  <si>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</si>
  <si>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</si>
  <si>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</si>
  <si>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</si>
  <si>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</si>
  <si>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</si>
  <si>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</si>
  <si>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</si>
  <si>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</si>
  <si>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</si>
  <si>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</si>
  <si>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</si>
  <si>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</si>
  <si>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</si>
  <si>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</si>
  <si>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</si>
  <si>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</si>
  <si>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</si>
  <si>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</si>
  <si>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</si>
  <si>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</si>
  <si>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</si>
  <si>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</si>
  <si>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</si>
  <si>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</si>
  <si>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</si>
  <si>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</si>
  <si>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</si>
  <si>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</si>
  <si>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</si>
  <si>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</si>
  <si>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</si>
  <si>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</si>
  <si>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</si>
  <si>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</si>
  <si>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</si>
  <si>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</si>
  <si>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</si>
  <si>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</si>
  <si>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</si>
  <si>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</si>
  <si>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</si>
  <si>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</si>
  <si>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</si>
  <si>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</si>
  <si>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</si>
  <si>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</si>
  <si>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</si>
  <si>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</si>
  <si>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</si>
  <si>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</si>
  <si>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</si>
  <si>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</si>
  <si>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</si>
  <si>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</si>
  <si>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</si>
  <si>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</si>
  <si>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</si>
  <si>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</si>
  <si>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</si>
  <si>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</si>
  <si>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</si>
  <si>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</si>
  <si>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</si>
  <si>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</si>
  <si>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</si>
  <si>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</si>
  <si>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</si>
  <si>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</si>
  <si>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</si>
  <si>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</si>
  <si>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</si>
  <si>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</si>
  <si>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</si>
  <si>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</si>
  <si>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</si>
  <si>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</si>
  <si>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</si>
  <si>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</si>
  <si>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</si>
  <si>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</si>
  <si>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</si>
  <si>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</si>
  <si>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</si>
  <si>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</si>
  <si>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</si>
  <si>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</si>
  <si>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</si>
  <si>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</si>
  <si>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</si>
  <si>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</si>
  <si>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</si>
  <si>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</si>
  <si>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</si>
  <si>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</si>
  <si>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</si>
  <si>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</si>
  <si>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</si>
  <si>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</si>
  <si>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</si>
  <si>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</si>
  <si>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</si>
  <si>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</si>
  <si>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</si>
  <si>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</si>
  <si>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</si>
  <si>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</si>
  <si>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</si>
  <si>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</si>
  <si>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</si>
  <si>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</si>
  <si>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</si>
  <si>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</si>
  <si>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</si>
  <si>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</si>
  <si>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</si>
  <si>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</si>
  <si>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</si>
  <si>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</si>
  <si>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</si>
  <si>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</si>
  <si>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</si>
  <si>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</si>
  <si>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</si>
  <si>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</si>
  <si>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</si>
  <si>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</si>
  <si>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</si>
  <si>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</si>
  <si>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</si>
  <si>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</si>
  <si>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</si>
  <si>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</si>
  <si>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</si>
  <si>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</si>
  <si>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</si>
  <si>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</si>
  <si>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</si>
  <si>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</si>
  <si>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</si>
  <si>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</si>
  <si>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</si>
  <si>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</si>
  <si>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</si>
  <si>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</si>
  <si>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</si>
  <si>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</si>
  <si>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</si>
  <si>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</si>
  <si>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</si>
  <si>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</si>
  <si>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</si>
  <si>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</si>
  <si>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</si>
  <si>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</si>
  <si>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</si>
  <si>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</si>
  <si>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</si>
  <si>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</si>
  <si>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</si>
  <si>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</si>
  <si>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</si>
  <si>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</si>
  <si>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</si>
  <si>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</si>
  <si>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</si>
  <si>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</si>
  <si>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</si>
  <si>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</si>
  <si>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</si>
  <si>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</si>
  <si>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</si>
  <si>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</si>
  <si>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</si>
  <si>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</si>
  <si>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</si>
  <si>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</si>
  <si>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</si>
  <si>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</si>
  <si>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</si>
  <si>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</si>
  <si>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</si>
  <si>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</si>
  <si>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</si>
  <si>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</si>
  <si>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</si>
  <si>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</si>
  <si>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</si>
  <si>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</si>
  <si>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</si>
  <si>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</si>
  <si>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</si>
  <si>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</si>
  <si>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</si>
  <si>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</si>
  <si>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</si>
  <si>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</si>
  <si>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</si>
  <si>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</si>
  <si>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</si>
  <si>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</si>
  <si>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</si>
  <si>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</si>
  <si>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</si>
  <si>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</si>
  <si>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</si>
  <si>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</si>
  <si>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</si>
  <si>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</si>
  <si>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</si>
  <si>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</si>
  <si>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</si>
  <si>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</si>
  <si>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</si>
  <si>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</si>
  <si>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</si>
  <si>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</si>
  <si>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</si>
  <si>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</si>
  <si>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</si>
  <si>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</si>
  <si>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</si>
  <si>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</si>
  <si>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</si>
  <si>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</si>
  <si>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</si>
  <si>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</si>
  <si>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</si>
  <si>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</si>
  <si>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</si>
  <si>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</si>
  <si>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</si>
  <si>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</si>
  <si>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</si>
  <si>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</si>
  <si>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</si>
  <si>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</si>
  <si>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</si>
  <si>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</si>
  <si>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</si>
  <si>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</si>
  <si>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</si>
  <si>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</si>
  <si>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</si>
  <si>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</si>
  <si>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</si>
  <si>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</si>
  <si>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</si>
  <si>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</si>
  <si>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</si>
  <si>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</si>
  <si>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</si>
  <si>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</si>
  <si>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</si>
  <si>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</si>
  <si>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</si>
  <si>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</si>
  <si>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</si>
  <si>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</si>
  <si>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</si>
  <si>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</si>
  <si>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</si>
  <si>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</si>
  <si>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</si>
  <si>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</si>
  <si>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</si>
  <si>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</si>
  <si>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</si>
  <si>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</si>
  <si>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</si>
  <si>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</si>
  <si>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</si>
  <si>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</si>
  <si>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</si>
  <si>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</si>
  <si>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</si>
  <si>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</si>
  <si>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</si>
  <si>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</si>
  <si>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</si>
  <si>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</si>
  <si>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</si>
  <si>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</si>
  <si>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</si>
  <si>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</si>
  <si>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</si>
  <si>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</si>
  <si>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</si>
  <si>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</si>
  <si>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</si>
  <si>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</si>
  <si>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</si>
  <si>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</si>
  <si>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</si>
  <si>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</si>
  <si>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</si>
  <si>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</si>
  <si>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</si>
  <si>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</si>
  <si>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</si>
  <si>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</si>
  <si>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</si>
  <si>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</si>
  <si>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</si>
  <si>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</si>
  <si>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</si>
  <si>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</si>
  <si>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</si>
  <si>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</si>
  <si>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</si>
  <si>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</si>
  <si>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</si>
  <si>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</si>
  <si>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</si>
  <si>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</si>
  <si>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</si>
  <si>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</si>
  <si>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</si>
  <si>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</si>
  <si>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</si>
  <si>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</si>
  <si>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</si>
  <si>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</si>
  <si>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</si>
  <si>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</si>
  <si>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</si>
  <si>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</si>
  <si>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</si>
  <si>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</si>
  <si>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</si>
  <si>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</si>
  <si>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</si>
  <si>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</si>
  <si>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</si>
  <si>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</si>
  <si>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</si>
  <si>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</si>
  <si>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</si>
  <si>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</si>
  <si>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</si>
  <si>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</si>
  <si>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</si>
  <si>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</si>
  <si>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</si>
  <si>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</si>
  <si>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</si>
  <si>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</si>
  <si>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</si>
  <si>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</si>
  <si>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</si>
  <si>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</si>
  <si>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</si>
  <si>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</si>
  <si>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</si>
  <si>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</si>
  <si>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</si>
  <si>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</si>
  <si>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</si>
  <si>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</si>
  <si>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</si>
  <si>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</si>
  <si>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</si>
  <si>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</si>
  <si>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</si>
  <si>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</si>
  <si>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</si>
  <si>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</si>
  <si>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</si>
  <si>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</si>
  <si>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</si>
  <si>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</si>
  <si>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</si>
  <si>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</si>
  <si>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</si>
  <si>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</si>
  <si>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</si>
  <si>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</si>
  <si>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</si>
  <si>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</si>
  <si>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</si>
  <si>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</si>
  <si>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</si>
  <si>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</si>
  <si>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</si>
  <si>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</si>
  <si>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</si>
  <si>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</si>
  <si>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</si>
  <si>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</si>
  <si>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</si>
  <si>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</si>
  <si>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</si>
  <si>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</si>
  <si>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</si>
  <si>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</si>
  <si>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</si>
  <si>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</si>
  <si>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</si>
  <si>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</si>
  <si>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</si>
  <si>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</si>
  <si>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</si>
  <si>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</si>
  <si>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</si>
  <si>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</si>
  <si>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</si>
  <si>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</si>
  <si>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</si>
  <si>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</si>
  <si>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</si>
  <si>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</si>
  <si>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</si>
  <si>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</si>
  <si>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</si>
  <si>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</si>
  <si>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</si>
  <si>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</si>
  <si>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</si>
  <si>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</si>
  <si>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</si>
  <si>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</si>
  <si>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</si>
  <si>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</si>
  <si>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</si>
  <si>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</si>
  <si>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</si>
  <si>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</si>
  <si>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</si>
  <si>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</si>
  <si>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</si>
  <si>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</si>
  <si>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</si>
  <si>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</si>
  <si>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</si>
  <si>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</si>
  <si>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</si>
  <si>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</si>
  <si>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</si>
  <si>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</si>
  <si>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</si>
  <si>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</si>
  <si>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</si>
  <si>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</si>
  <si>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</si>
  <si>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</si>
  <si>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</si>
  <si>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</si>
  <si>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</si>
  <si>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</si>
  <si>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</si>
  <si>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</si>
  <si>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</si>
  <si>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</si>
  <si>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</si>
  <si>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</si>
  <si>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</si>
  <si>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</si>
  <si>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</si>
  <si>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</si>
  <si>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</si>
  <si>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</si>
  <si>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</si>
  <si>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</si>
  <si>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</si>
  <si>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</si>
  <si>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</si>
  <si>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</si>
  <si>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</si>
  <si>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</si>
  <si>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</si>
  <si>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</si>
  <si>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</si>
  <si>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</si>
  <si>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</si>
  <si>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</si>
  <si>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</si>
  <si>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</si>
  <si>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</si>
  <si>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</si>
  <si>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</si>
  <si>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</si>
  <si>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</si>
  <si>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</si>
  <si>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</si>
  <si>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</si>
  <si>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</si>
  <si>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</si>
  <si>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</si>
  <si>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</si>
  <si>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</si>
  <si>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</si>
  <si>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</si>
  <si>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</si>
  <si>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</si>
  <si>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</si>
  <si>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</si>
  <si>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</si>
  <si>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</si>
  <si>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</si>
  <si>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</si>
  <si>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</si>
  <si>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</si>
  <si>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</si>
  <si>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</si>
  <si>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</si>
  <si>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</si>
  <si>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</si>
  <si>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</si>
  <si>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</si>
  <si>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</si>
  <si>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</si>
  <si>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</si>
  <si>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</si>
  <si>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</si>
  <si>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</si>
  <si>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</si>
  <si>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</si>
  <si>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</si>
  <si>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</si>
  <si>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</si>
  <si>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</si>
  <si>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</si>
  <si>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</si>
  <si>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</si>
  <si>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</si>
  <si>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</si>
  <si>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</si>
  <si>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</si>
  <si>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</si>
  <si>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</si>
  <si>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</si>
  <si>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</si>
  <si>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</si>
  <si>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</si>
  <si>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</si>
  <si>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</si>
  <si>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</si>
  <si>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</si>
  <si>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</si>
  <si>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</si>
  <si>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</si>
  <si>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</si>
  <si>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</si>
  <si>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</si>
  <si>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</si>
  <si>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</si>
  <si>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</si>
  <si>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</si>
  <si>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</si>
  <si>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</si>
  <si>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</si>
  <si>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</si>
  <si>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</si>
  <si>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</si>
  <si>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</si>
  <si>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</si>
  <si>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</si>
  <si>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</si>
  <si>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</si>
  <si>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</si>
  <si>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</si>
  <si>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</si>
  <si>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</si>
  <si>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</si>
  <si>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</si>
  <si>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</si>
  <si>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</si>
  <si>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</si>
  <si>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</si>
  <si>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</si>
  <si>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</si>
  <si>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</si>
  <si>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</si>
  <si>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</si>
  <si>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</si>
  <si>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</si>
  <si>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</si>
  <si>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</si>
  <si>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</si>
  <si>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</si>
  <si>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</si>
  <si>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</si>
  <si>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</si>
  <si>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</si>
  <si>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</si>
  <si>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</si>
  <si>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</si>
  <si>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</si>
  <si>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</si>
  <si>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</si>
  <si>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</si>
  <si>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</si>
  <si>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</si>
  <si>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</si>
  <si>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</si>
  <si>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</si>
  <si>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</si>
  <si>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</si>
  <si>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</si>
  <si>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</si>
  <si>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</si>
  <si>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</si>
  <si>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</si>
  <si>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</si>
  <si>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</si>
  <si>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</si>
  <si>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</si>
  <si>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</si>
  <si>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</si>
  <si>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</si>
  <si>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</si>
  <si>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</si>
  <si>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</si>
  <si>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</si>
  <si>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</si>
  <si>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</si>
  <si>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</si>
  <si>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</si>
  <si>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</si>
  <si>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</si>
  <si>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</si>
  <si>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</si>
  <si>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</si>
  <si>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</si>
  <si>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</si>
  <si>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</si>
  <si>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</si>
  <si>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</si>
  <si>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</si>
  <si>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</si>
  <si>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</si>
  <si>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</si>
  <si>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</si>
  <si>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</si>
  <si>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</si>
  <si>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</si>
  <si>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</si>
  <si>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</si>
  <si>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</si>
  <si>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</si>
  <si>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</si>
  <si>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</si>
  <si>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</si>
  <si>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</si>
  <si>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</si>
  <si>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</si>
  <si>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</si>
  <si>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</si>
  <si>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</si>
  <si>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</si>
  <si>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</si>
  <si>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</si>
  <si>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</si>
  <si>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</si>
  <si>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</si>
  <si>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</si>
  <si>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</si>
  <si>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</si>
  <si>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</si>
  <si>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</si>
  <si>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</si>
  <si>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</si>
  <si>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</si>
  <si>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</si>
  <si>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</si>
  <si>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</si>
  <si>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</si>
  <si>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</si>
  <si>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</si>
  <si>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</si>
  <si>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</si>
  <si>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</si>
  <si>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</si>
  <si>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</si>
  <si>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</si>
  <si>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</si>
  <si>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</si>
  <si>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</si>
  <si>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</si>
  <si>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</si>
  <si>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</si>
  <si>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</si>
  <si>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</si>
  <si>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</si>
  <si>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</si>
  <si>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</si>
  <si>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</si>
  <si>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</si>
  <si>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</si>
  <si>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</si>
  <si>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</si>
  <si>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</si>
  <si>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</si>
  <si>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</si>
  <si>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</si>
  <si>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</si>
  <si>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</si>
  <si>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</si>
  <si>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</si>
  <si>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</si>
  <si>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</si>
  <si>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</si>
  <si>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</si>
  <si>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</si>
  <si>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</si>
  <si>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</si>
  <si>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</si>
  <si>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</si>
  <si>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</si>
  <si>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</si>
  <si>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</si>
  <si>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</si>
  <si>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</si>
  <si>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</si>
  <si>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</si>
  <si>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</si>
  <si>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</si>
  <si>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</si>
  <si>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</si>
  <si>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</si>
  <si>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</si>
  <si>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</si>
  <si>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</si>
  <si>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</si>
  <si>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</si>
  <si>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</si>
  <si>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</si>
  <si>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</si>
  <si>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</si>
  <si>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</si>
  <si>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</si>
  <si>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</si>
  <si>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</si>
  <si>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</si>
  <si>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</si>
  <si>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</si>
  <si>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</si>
  <si>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</si>
  <si>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</si>
  <si>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</si>
  <si>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</si>
  <si>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</si>
  <si>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</si>
  <si>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</si>
  <si>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</si>
  <si>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</si>
  <si>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</si>
  <si>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</si>
  <si>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</si>
  <si>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</si>
  <si>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</si>
  <si>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</si>
  <si>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</si>
  <si>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</si>
  <si>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</si>
  <si>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</si>
  <si>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</si>
  <si>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</si>
  <si>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</si>
  <si>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</si>
  <si>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</si>
  <si>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</si>
  <si>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</si>
  <si>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</si>
  <si>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</si>
  <si>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</si>
  <si>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</si>
  <si>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</si>
  <si>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</si>
  <si>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</si>
  <si>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</si>
  <si>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</si>
  <si>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</si>
  <si>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</si>
  <si>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</si>
  <si>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</si>
  <si>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</si>
  <si>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</si>
  <si>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</si>
  <si>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</si>
  <si>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</si>
  <si>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</si>
  <si>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</si>
  <si>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</si>
  <si>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</si>
  <si>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</si>
  <si>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</si>
  <si>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</si>
  <si>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</si>
  <si>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</si>
  <si>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</si>
  <si>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</si>
  <si>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</si>
  <si>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</si>
  <si>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</si>
  <si>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</si>
  <si>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</si>
  <si>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</si>
  <si>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</si>
  <si>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</si>
  <si>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</si>
  <si>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</si>
  <si>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</si>
  <si>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</si>
  <si>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</si>
  <si>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</si>
  <si>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</si>
  <si>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</si>
  <si>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</si>
  <si>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</si>
  <si>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</si>
  <si>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</si>
  <si>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</si>
  <si>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</si>
  <si>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</si>
  <si>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</si>
  <si>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</si>
  <si>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</si>
  <si>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</si>
  <si>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</si>
  <si>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</si>
  <si>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</si>
  <si>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</si>
  <si>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</si>
  <si>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</si>
  <si>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</si>
  <si>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</si>
  <si>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</si>
  <si>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</si>
  <si>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</si>
  <si>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</si>
  <si>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</si>
  <si>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</si>
  <si>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</si>
  <si>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</si>
  <si>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</si>
  <si>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</si>
  <si>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</si>
  <si>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</si>
  <si>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</si>
  <si>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</si>
  <si>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</si>
  <si>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</si>
  <si>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</si>
  <si>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</si>
  <si>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</si>
  <si>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</si>
  <si>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</si>
  <si>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</si>
  <si>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</si>
  <si>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</si>
  <si>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</si>
  <si>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</si>
  <si>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</si>
  <si>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</si>
  <si>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</si>
  <si>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</si>
  <si>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</si>
  <si>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</si>
  <si>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</si>
  <si>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</si>
  <si>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</si>
  <si>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</si>
  <si>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</si>
  <si>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</si>
  <si>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</si>
  <si>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</si>
  <si>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</si>
  <si>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</si>
  <si>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</si>
  <si>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</si>
  <si>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</si>
  <si>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</si>
  <si>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</si>
  <si>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</si>
  <si>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</si>
  <si>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</si>
  <si>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</si>
  <si>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</si>
  <si>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</si>
  <si>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</si>
  <si>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</si>
  <si>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</si>
  <si>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</si>
  <si>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</si>
  <si>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</si>
  <si>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</si>
  <si>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</si>
  <si>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</si>
  <si>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</si>
  <si>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</si>
  <si>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</si>
  <si>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</si>
  <si>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</si>
  <si>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</si>
  <si>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</si>
  <si>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</si>
  <si>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</si>
  <si>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</si>
  <si>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</si>
  <si>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</si>
  <si>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</si>
  <si>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</si>
  <si>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</si>
  <si>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</si>
  <si>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</si>
  <si>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</si>
  <si>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</si>
  <si>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</si>
  <si>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</si>
  <si>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</si>
  <si>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</si>
  <si>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</si>
  <si>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</si>
  <si>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</si>
  <si>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</si>
  <si>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</si>
  <si>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</si>
  <si>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</si>
  <si>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</si>
  <si>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</si>
  <si>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</si>
  <si>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</si>
  <si>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</si>
  <si>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</si>
  <si>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</si>
  <si>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</si>
  <si>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</si>
  <si>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</si>
  <si>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</si>
  <si>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</si>
  <si>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</si>
  <si>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</si>
  <si>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</si>
  <si>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</si>
  <si>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</si>
  <si>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</si>
  <si>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</si>
  <si>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</si>
  <si>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</si>
  <si>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</si>
  <si>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</si>
  <si>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</si>
  <si>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</si>
  <si>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</si>
  <si>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</si>
  <si>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</si>
  <si>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</si>
  <si>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</si>
  <si>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</si>
  <si>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</si>
  <si>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</si>
  <si>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</si>
  <si>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</si>
  <si>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</si>
  <si>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</si>
  <si>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</si>
  <si>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</si>
  <si>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</si>
  <si>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</si>
  <si>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</si>
  <si>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</si>
  <si>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</si>
  <si>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</si>
  <si>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</si>
  <si>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</si>
  <si>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</si>
  <si>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</si>
  <si>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</si>
  <si>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</si>
  <si>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</si>
  <si>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</si>
  <si>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</si>
  <si>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</si>
  <si>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</si>
  <si>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</si>
  <si>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</si>
  <si>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</si>
  <si>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</si>
  <si>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</si>
  <si>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</si>
  <si>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</si>
  <si>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</si>
  <si>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</si>
  <si>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</si>
  <si>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</si>
  <si>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</si>
  <si>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</si>
  <si>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</si>
  <si>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</si>
  <si>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</si>
  <si>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</si>
  <si>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</si>
  <si>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</si>
  <si>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</si>
  <si>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</si>
  <si>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</si>
  <si>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</si>
  <si>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</si>
  <si>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</si>
  <si>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</si>
  <si>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</si>
  <si>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</si>
  <si>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</si>
  <si>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</si>
  <si>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</si>
  <si>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</si>
  <si>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</si>
  <si>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</si>
  <si>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</si>
  <si>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</si>
  <si>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</si>
  <si>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</si>
  <si>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</si>
  <si>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</si>
  <si>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</si>
  <si>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</si>
  <si>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</si>
  <si>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</si>
  <si>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</si>
  <si>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</si>
  <si>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</si>
  <si>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</si>
  <si>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</si>
  <si>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</si>
  <si>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</si>
  <si>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</si>
  <si>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</si>
  <si>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</si>
  <si>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</si>
  <si>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</si>
  <si>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</si>
  <si>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</si>
  <si>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</si>
  <si>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</si>
  <si>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</si>
  <si>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</si>
  <si>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</si>
  <si>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</si>
  <si>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</si>
  <si>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</si>
  <si>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</si>
  <si>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</si>
  <si>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</si>
  <si>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</si>
  <si>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</si>
  <si>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</si>
  <si>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</si>
  <si>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</si>
  <si>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</si>
  <si>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</si>
  <si>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</si>
  <si>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</si>
  <si>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</si>
  <si>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</si>
  <si>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</si>
  <si>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</si>
  <si>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</si>
  <si>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</si>
  <si>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</si>
  <si>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</si>
  <si>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</si>
  <si>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</si>
  <si>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</si>
  <si>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</si>
  <si>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</si>
  <si>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</si>
  <si>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</si>
  <si>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</si>
  <si>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</si>
  <si>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</si>
  <si>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</si>
  <si>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</si>
  <si>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</si>
  <si>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</si>
  <si>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</si>
  <si>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</si>
  <si>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</si>
  <si>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</si>
  <si>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</si>
  <si>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</si>
  <si>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</si>
  <si>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</si>
  <si>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</si>
  <si>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</si>
  <si>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</si>
  <si>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</si>
  <si>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</si>
  <si>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</si>
  <si>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</si>
  <si>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</si>
  <si>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</si>
  <si>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</si>
  <si>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</si>
  <si>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</si>
  <si>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</si>
  <si>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</si>
  <si>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</si>
  <si>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</si>
  <si>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</si>
  <si>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</si>
  <si>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</si>
  <si>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</si>
  <si>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</si>
  <si>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</si>
  <si>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</si>
  <si>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</si>
  <si>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</si>
  <si>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</si>
  <si>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</si>
  <si>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</si>
  <si>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</si>
  <si>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</si>
  <si>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</si>
  <si>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</si>
  <si>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</si>
  <si>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</si>
  <si>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</si>
  <si>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</si>
  <si>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</si>
  <si>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</si>
  <si>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</si>
  <si>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</si>
  <si>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</si>
  <si>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</si>
  <si>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</si>
  <si>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</si>
  <si>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</si>
  <si>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</si>
  <si>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</si>
  <si>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</si>
  <si>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</si>
  <si>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</si>
  <si>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</si>
  <si>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</si>
  <si>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</si>
  <si>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</si>
  <si>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</si>
  <si>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</si>
  <si>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</si>
  <si>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</si>
  <si>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</si>
  <si>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</si>
  <si>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</si>
  <si>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</si>
  <si>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</si>
  <si>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</si>
  <si>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</si>
  <si>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</si>
  <si>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</si>
  <si>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</si>
  <si>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</si>
  <si>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</si>
  <si>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</si>
  <si>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</si>
  <si>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</si>
  <si>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</si>
  <si>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</si>
  <si>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</si>
  <si>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</si>
  <si>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</si>
  <si>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</si>
  <si>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</si>
  <si>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</si>
  <si>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</si>
  <si>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</si>
  <si>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</si>
  <si>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</si>
  <si>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</si>
  <si>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</si>
  <si>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</si>
  <si>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</si>
  <si>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</si>
  <si>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</si>
  <si>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</si>
  <si>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</si>
  <si>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</si>
  <si>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</si>
  <si>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</si>
  <si>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</si>
  <si>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</si>
  <si>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</si>
  <si>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</si>
  <si>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</si>
  <si>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</si>
  <si>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</si>
  <si>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</si>
  <si>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</si>
  <si>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</si>
  <si>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</si>
  <si>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</si>
  <si>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</si>
  <si>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</si>
  <si>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</si>
  <si>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</si>
  <si>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</si>
  <si>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</si>
  <si>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</si>
  <si>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</si>
  <si>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</si>
  <si>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</si>
  <si>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</si>
  <si>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</si>
  <si>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</si>
  <si>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</si>
  <si>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</si>
  <si>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</si>
  <si>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</si>
  <si>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</si>
  <si>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</si>
  <si>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</si>
  <si>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</si>
  <si>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</si>
  <si>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</si>
  <si>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</si>
  <si>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</si>
  <si>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</si>
  <si>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</si>
  <si>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</si>
  <si>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</si>
  <si>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</si>
  <si>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</si>
  <si>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</si>
  <si>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</si>
  <si>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</si>
  <si>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</si>
  <si>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</si>
  <si>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</si>
  <si>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</si>
  <si>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</si>
  <si>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</si>
  <si>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</si>
  <si>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</si>
  <si>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</si>
  <si>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</si>
  <si>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</si>
  <si>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</si>
  <si>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</si>
  <si>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</si>
  <si>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</si>
  <si>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</si>
  <si>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</si>
  <si>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</si>
  <si>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</si>
  <si>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</si>
  <si>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</si>
  <si>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</si>
  <si>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</si>
  <si>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</si>
  <si>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</si>
  <si>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</si>
  <si>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</si>
  <si>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</si>
  <si>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</si>
  <si>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</si>
  <si>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</si>
  <si>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</si>
  <si>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</si>
  <si>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</si>
  <si>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</si>
  <si>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</si>
  <si>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</si>
  <si>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</si>
  <si>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</si>
  <si>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</si>
  <si>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</si>
  <si>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</si>
  <si>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</si>
  <si>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</si>
  <si>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</si>
  <si>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</si>
  <si>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</si>
  <si>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</si>
  <si>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</si>
  <si>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</si>
  <si>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</si>
  <si>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</si>
  <si>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</si>
  <si>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</si>
  <si>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</si>
  <si>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</si>
  <si>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</si>
  <si>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</si>
  <si>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</si>
  <si>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</si>
  <si>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</si>
  <si>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</si>
  <si>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</si>
  <si>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</si>
  <si>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</si>
  <si>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</si>
  <si>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</si>
  <si>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</si>
  <si>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</si>
  <si>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</si>
  <si>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</si>
  <si>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</si>
  <si>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</si>
  <si>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</si>
  <si>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</si>
  <si>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</si>
  <si>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</si>
  <si>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</si>
  <si>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</si>
  <si>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</si>
  <si>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</si>
  <si>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</si>
  <si>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</si>
  <si>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</si>
  <si>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</si>
  <si>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</si>
  <si>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</si>
  <si>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</si>
  <si>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</si>
  <si>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</si>
  <si>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</si>
  <si>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</si>
  <si>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</si>
  <si>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</si>
  <si>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</si>
  <si>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</si>
  <si>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</si>
  <si>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</si>
  <si>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</si>
  <si>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</si>
  <si>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</si>
  <si>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</si>
  <si>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</si>
  <si>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</si>
  <si>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</si>
  <si>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</si>
  <si>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</si>
  <si>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</si>
  <si>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</si>
  <si>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</si>
  <si>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</si>
  <si>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</si>
  <si>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</si>
  <si>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</si>
  <si>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</si>
  <si>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</si>
  <si>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</si>
  <si>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</si>
  <si>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</si>
  <si>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</si>
  <si>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</si>
  <si>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</si>
  <si>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</si>
  <si>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</si>
  <si>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</si>
  <si>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</si>
  <si>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</si>
  <si>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</si>
  <si>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</si>
  <si>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</si>
  <si>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</si>
  <si>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</si>
  <si>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</si>
  <si>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</si>
  <si>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</si>
  <si>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</si>
  <si>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</si>
  <si>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</si>
  <si>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</si>
  <si>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</si>
  <si>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</si>
  <si>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</si>
  <si>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</si>
  <si>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</si>
  <si>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</si>
  <si>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</si>
  <si>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</si>
  <si>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</si>
  <si>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</si>
  <si>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</si>
  <si>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</si>
  <si>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</si>
  <si>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</si>
  <si>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</si>
  <si>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</si>
  <si>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</si>
  <si>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</si>
  <si>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</si>
  <si>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</si>
  <si>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</si>
  <si>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</si>
  <si>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</si>
  <si>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</si>
  <si>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</si>
  <si>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</si>
  <si>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</si>
  <si>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</si>
  <si>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</si>
  <si>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</si>
  <si>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</si>
  <si>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</si>
  <si>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</si>
  <si>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</si>
  <si>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</si>
  <si>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</si>
  <si>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</si>
  <si>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</si>
  <si>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</si>
  <si>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</si>
  <si>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</si>
  <si>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</si>
  <si>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</si>
  <si>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</si>
  <si>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</si>
  <si>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</si>
  <si>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</si>
  <si>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</si>
  <si>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</si>
  <si>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</si>
  <si>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</si>
  <si>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</si>
  <si>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</si>
  <si>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</si>
  <si>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</si>
  <si>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</si>
  <si>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</si>
  <si>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</si>
  <si>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</si>
  <si>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</si>
  <si>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</si>
  <si>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</si>
  <si>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</si>
  <si>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</si>
  <si>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</si>
  <si>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</si>
  <si>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</si>
  <si>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</si>
  <si>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</si>
  <si>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</si>
  <si>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</si>
  <si>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</si>
  <si>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</si>
  <si>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</si>
  <si>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</si>
  <si>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</si>
  <si>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</si>
  <si>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</si>
  <si>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</si>
  <si>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</si>
  <si>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</si>
  <si>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</si>
  <si>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</si>
  <si>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</si>
  <si>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</si>
  <si>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</si>
  <si>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</si>
  <si>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</si>
  <si>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</si>
  <si>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</si>
  <si>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</si>
  <si>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</si>
  <si>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</si>
  <si>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</si>
  <si>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</si>
  <si>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</si>
  <si>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</si>
  <si>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</si>
  <si>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</si>
  <si>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</si>
  <si>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</si>
  <si>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</si>
  <si>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</si>
  <si>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</si>
  <si>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</si>
  <si>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</si>
  <si>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</si>
  <si>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</si>
  <si>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</si>
  <si>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</si>
  <si>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</si>
  <si>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</si>
  <si>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</si>
  <si>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</si>
  <si>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</si>
  <si>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</si>
  <si>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</si>
  <si>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</si>
  <si>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</si>
  <si>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</si>
  <si>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</si>
  <si>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</si>
  <si>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</si>
  <si>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</si>
  <si>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</si>
  <si>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</si>
  <si>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</si>
  <si>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</si>
  <si>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</si>
  <si>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</si>
  <si>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</si>
  <si>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</si>
  <si>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</si>
  <si>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</si>
  <si>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</si>
  <si>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</si>
  <si>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</si>
  <si>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</si>
  <si>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</si>
  <si>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</si>
  <si>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</si>
  <si>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</si>
  <si>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</si>
  <si>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</si>
  <si>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</si>
  <si>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</si>
  <si>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</si>
  <si>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</si>
  <si>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</si>
  <si>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</si>
  <si>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</si>
  <si>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</si>
  <si>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</si>
  <si>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</si>
  <si>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</si>
  <si>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</si>
  <si>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</si>
  <si>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</si>
  <si>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</si>
  <si>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</si>
  <si>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</si>
  <si>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</si>
  <si>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</si>
  <si>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</si>
  <si>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</si>
  <si>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</si>
  <si>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</si>
  <si>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</si>
  <si>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</si>
  <si>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</si>
  <si>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</si>
  <si>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</si>
  <si>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</si>
  <si>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</si>
  <si>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</si>
  <si>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</si>
  <si>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</si>
  <si>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</si>
  <si>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</si>
  <si>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</si>
  <si>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</si>
  <si>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</si>
  <si>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</si>
  <si>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</si>
  <si>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</si>
  <si>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</si>
  <si>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</si>
  <si>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</si>
  <si>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</si>
  <si>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</si>
  <si>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</si>
  <si>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</si>
  <si>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</si>
  <si>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</si>
  <si>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</si>
  <si>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</si>
  <si>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</si>
  <si>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</si>
  <si>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</si>
  <si>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</si>
  <si>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</si>
  <si>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</si>
  <si>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</si>
  <si>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</si>
  <si>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</si>
  <si>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</si>
  <si>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</si>
  <si>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</si>
  <si>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</si>
  <si>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</si>
  <si>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</si>
  <si>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</si>
  <si>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</si>
  <si>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</si>
  <si>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</si>
  <si>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</si>
  <si>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</si>
  <si>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</si>
  <si>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</si>
  <si>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</si>
  <si>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</si>
  <si>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</si>
  <si>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</si>
  <si>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</si>
  <si>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</si>
  <si>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</si>
  <si>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</si>
  <si>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</si>
  <si>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</si>
  <si>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</si>
  <si>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</si>
  <si>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</si>
  <si>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</si>
  <si>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</si>
  <si>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</si>
  <si>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</si>
  <si>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</si>
  <si>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</si>
  <si>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</si>
  <si>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</si>
  <si>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</si>
  <si>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</si>
  <si>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</si>
  <si>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</si>
  <si>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</si>
  <si>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</si>
  <si>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</si>
  <si>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</si>
  <si>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</si>
  <si>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</si>
  <si>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</si>
  <si>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</si>
  <si>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</si>
  <si>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</si>
  <si>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</si>
  <si>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</si>
  <si>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</si>
  <si>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</si>
  <si>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</si>
  <si>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</si>
  <si>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</si>
  <si>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</si>
  <si>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</si>
  <si>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</si>
  <si>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</si>
  <si>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</si>
  <si>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</si>
  <si>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</si>
  <si>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</si>
  <si>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</si>
  <si>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</si>
  <si>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</si>
  <si>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</si>
  <si>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</si>
  <si>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</si>
  <si>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</si>
  <si>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</si>
  <si>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</si>
  <si>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</si>
  <si>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</si>
  <si>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</si>
  <si>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</si>
  <si>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</si>
  <si>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</si>
  <si>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</si>
  <si>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</si>
  <si>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</si>
  <si>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</si>
  <si>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</si>
  <si>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</si>
  <si>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</si>
  <si>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</si>
  <si>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</si>
  <si>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</si>
  <si>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</si>
  <si>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</si>
  <si>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</si>
  <si>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</si>
  <si>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</si>
  <si>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</si>
  <si>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</si>
  <si>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</si>
  <si>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</si>
  <si>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</si>
  <si>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</si>
  <si>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</si>
  <si>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</si>
  <si>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</si>
  <si>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</si>
  <si>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</si>
  <si>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</si>
  <si>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</si>
  <si>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</si>
  <si>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</si>
  <si>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</si>
  <si>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</si>
  <si>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</si>
  <si>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</si>
  <si>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</si>
  <si>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</si>
  <si>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</si>
  <si>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</si>
  <si>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</si>
  <si>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</si>
  <si>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</si>
  <si>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</si>
  <si>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</si>
  <si>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</si>
  <si>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</si>
  <si>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</si>
  <si>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</si>
  <si>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</si>
  <si>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</si>
  <si>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</si>
  <si>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</si>
  <si>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</si>
  <si>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</si>
  <si>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</si>
  <si>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</si>
  <si>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</si>
  <si>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</si>
  <si>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</si>
  <si>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</si>
  <si>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</si>
  <si>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</si>
  <si>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</si>
  <si>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</si>
  <si>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</si>
  <si>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</si>
  <si>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</si>
  <si>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</si>
  <si>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</si>
  <si>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</si>
  <si>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</si>
  <si>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</si>
  <si>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</si>
  <si>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</si>
  <si>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</si>
  <si>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</si>
  <si>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</si>
  <si>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</si>
  <si>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</si>
  <si>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</si>
  <si>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</si>
  <si>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</si>
  <si>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</si>
  <si>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</si>
  <si>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</si>
  <si>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</si>
  <si>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</si>
  <si>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</si>
  <si>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</si>
  <si>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</si>
  <si>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</si>
  <si>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</si>
  <si>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</si>
  <si>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</si>
  <si>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</si>
  <si>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</si>
  <si>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</si>
  <si>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</si>
  <si>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</si>
  <si>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</si>
  <si>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</si>
  <si>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</si>
  <si>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</si>
  <si>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</si>
  <si>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</si>
  <si>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</si>
  <si>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</si>
  <si>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</si>
  <si>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</si>
  <si>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</si>
  <si>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</si>
  <si>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</si>
  <si>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</si>
  <si>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</si>
  <si>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</si>
  <si>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</si>
  <si>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</si>
  <si>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</si>
  <si>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</si>
  <si>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</si>
  <si>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</si>
  <si>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</si>
  <si>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</si>
  <si>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</si>
  <si>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</si>
  <si>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</si>
  <si>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</si>
  <si>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</si>
  <si>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</si>
  <si>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</si>
  <si>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</si>
  <si>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</si>
  <si>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</si>
  <si>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</si>
  <si>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</si>
  <si>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</si>
  <si>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</si>
  <si>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</si>
  <si>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</si>
  <si>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</si>
  <si>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</si>
  <si>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</si>
  <si>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</si>
  <si>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</si>
  <si>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</si>
  <si>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</si>
  <si>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</si>
  <si>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</si>
  <si>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</si>
  <si>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</si>
  <si>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</si>
  <si>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</si>
  <si>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</si>
  <si>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</si>
  <si>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</si>
  <si>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</si>
  <si>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</si>
  <si>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</si>
  <si>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</si>
  <si>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</si>
  <si>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</si>
  <si>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</si>
  <si>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</si>
  <si>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</si>
  <si>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</si>
  <si>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</si>
  <si>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</si>
  <si>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</si>
  <si>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</si>
  <si>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</si>
  <si>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</si>
  <si>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</si>
  <si>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</si>
  <si>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</si>
  <si>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</si>
  <si>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</si>
  <si>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</si>
  <si>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</si>
  <si>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</si>
  <si>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</si>
  <si>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</si>
  <si>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</si>
  <si>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</si>
  <si>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</si>
  <si>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</si>
  <si>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</si>
  <si>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</si>
  <si>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</si>
  <si>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</si>
  <si>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</si>
  <si>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</si>
  <si>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</si>
  <si>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</si>
  <si>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</si>
  <si>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</si>
  <si>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</si>
  <si>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</si>
  <si>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</si>
  <si>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</si>
  <si>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</si>
  <si>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</si>
  <si>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</si>
  <si>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</si>
  <si>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</si>
  <si>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</si>
  <si>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</si>
  <si>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</si>
  <si>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</si>
  <si>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</si>
  <si>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</si>
  <si>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</si>
  <si>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</si>
  <si>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</si>
  <si>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</si>
  <si>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</si>
  <si>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</si>
  <si>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</si>
  <si>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</si>
  <si>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</si>
  <si>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</si>
  <si>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</si>
  <si>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</si>
  <si>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</si>
  <si>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</si>
  <si>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</si>
  <si>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</si>
  <si>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</si>
  <si>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</si>
  <si>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</si>
  <si>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</si>
  <si>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</si>
  <si>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</si>
  <si>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</si>
  <si>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</si>
  <si>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</si>
  <si>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</si>
  <si>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</si>
  <si>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</si>
  <si>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</si>
  <si>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</si>
  <si>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</si>
  <si>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</si>
  <si>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</si>
  <si>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</si>
  <si>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</si>
  <si>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</si>
  <si>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</si>
  <si>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</si>
  <si>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</si>
  <si>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</si>
  <si>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</si>
  <si>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</si>
  <si>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</si>
  <si>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</si>
  <si>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</si>
  <si>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</si>
  <si>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</si>
  <si>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</si>
  <si>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</si>
  <si>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</si>
  <si>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</si>
  <si>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</si>
  <si>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</si>
  <si>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</si>
  <si>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</si>
  <si>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</si>
  <si>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</si>
  <si>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</si>
  <si>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</si>
  <si>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</si>
  <si>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</si>
  <si>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</si>
  <si>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</si>
  <si>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</si>
  <si>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</si>
  <si>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</si>
  <si>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</si>
  <si>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</si>
  <si>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</si>
  <si>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</si>
  <si>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</si>
  <si>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</si>
  <si>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</si>
  <si>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</si>
  <si>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</si>
  <si>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</si>
  <si>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</si>
  <si>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</si>
  <si>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</si>
  <si>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</si>
  <si>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</si>
  <si>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</si>
  <si>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</si>
  <si>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</si>
  <si>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</si>
  <si>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</si>
  <si>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</si>
  <si>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</si>
  <si>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</si>
  <si>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</si>
  <si>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</si>
  <si>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</si>
  <si>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</si>
  <si>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</si>
  <si>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</si>
  <si>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</si>
  <si>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</si>
  <si>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</si>
  <si>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</si>
  <si>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</si>
  <si>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</si>
  <si>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</si>
  <si>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</si>
  <si>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</si>
  <si>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</si>
  <si>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</si>
  <si>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</si>
  <si>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</si>
  <si>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</si>
  <si>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</si>
  <si>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</si>
  <si>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</si>
  <si>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</si>
  <si>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</si>
  <si>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</si>
  <si>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</si>
  <si>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</si>
  <si>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</si>
  <si>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</si>
  <si>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</si>
  <si>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</si>
  <si>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</si>
  <si>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</si>
  <si>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</si>
  <si>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</si>
  <si>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</si>
  <si>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</si>
  <si>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</si>
  <si>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</si>
  <si>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</si>
  <si>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</si>
  <si>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</si>
  <si>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</si>
  <si>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</si>
  <si>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</si>
  <si>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</si>
  <si>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</si>
  <si>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</si>
  <si>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</si>
  <si>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</si>
  <si>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</si>
  <si>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</si>
  <si>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</si>
  <si>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</si>
  <si>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</si>
  <si>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</si>
  <si>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</si>
  <si>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</si>
  <si>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</si>
  <si>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</si>
  <si>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</si>
  <si>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</si>
  <si>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</si>
  <si>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</si>
  <si>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</si>
  <si>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</si>
  <si>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</si>
  <si>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</si>
  <si>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</si>
  <si>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</si>
  <si>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</si>
  <si>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</si>
  <si>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</si>
  <si>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</si>
  <si>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</si>
  <si>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</si>
  <si>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</si>
  <si>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</si>
  <si>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</si>
  <si>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</si>
  <si>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</si>
  <si>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</si>
  <si>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</si>
  <si>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</si>
  <si>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</si>
  <si>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</si>
  <si>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</si>
  <si>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</si>
  <si>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</si>
  <si>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</si>
  <si>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</si>
  <si>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</si>
  <si>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</si>
  <si>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</si>
  <si>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</si>
  <si>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</si>
  <si>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</si>
  <si>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</si>
  <si>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</si>
  <si>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</si>
  <si>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</si>
  <si>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</si>
  <si>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</si>
  <si>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</si>
  <si>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</si>
  <si>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</si>
  <si>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</si>
  <si>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</si>
  <si>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</si>
  <si>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</si>
  <si>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</si>
  <si>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</si>
  <si>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</si>
  <si>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</si>
  <si>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</si>
  <si>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</si>
  <si>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</si>
  <si>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</si>
  <si>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</si>
  <si>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</si>
  <si>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</si>
  <si>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</si>
  <si>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</si>
  <si>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</si>
  <si>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</si>
  <si>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</si>
  <si>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</si>
  <si>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</si>
  <si>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</si>
  <si>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</si>
  <si>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</si>
  <si>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</si>
  <si>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</si>
  <si>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</si>
  <si>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</si>
  <si>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</si>
  <si>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</si>
  <si>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</si>
  <si>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</si>
  <si>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</si>
  <si>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</si>
  <si>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</si>
  <si>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</si>
  <si>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</si>
  <si>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</si>
  <si>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</si>
  <si>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</si>
  <si>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</si>
  <si>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</si>
  <si>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</si>
  <si>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</si>
  <si>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</si>
  <si>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</si>
  <si>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</si>
  <si>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</si>
  <si>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</si>
  <si>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</si>
  <si>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</si>
  <si>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</si>
  <si>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</si>
  <si>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</si>
  <si>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</si>
  <si>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</si>
  <si>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</si>
  <si>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</si>
  <si>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</si>
  <si>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</si>
  <si>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</si>
  <si>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</si>
  <si>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</si>
  <si>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</si>
  <si>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</si>
  <si>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</si>
  <si>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</si>
  <si>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</si>
  <si>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</si>
  <si>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</si>
  <si>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</si>
  <si>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</si>
  <si>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</si>
  <si>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</si>
  <si>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</si>
  <si>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</si>
  <si>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</si>
  <si>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</si>
  <si>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</si>
  <si>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</si>
  <si>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</si>
  <si>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</si>
  <si>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</si>
  <si>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</si>
  <si>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</si>
  <si>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</si>
  <si>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</si>
  <si>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</si>
  <si>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</si>
  <si>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</si>
  <si>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</si>
  <si>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</si>
  <si>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</si>
  <si>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</si>
  <si>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</si>
  <si>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</si>
  <si>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</si>
  <si>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</si>
  <si>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</si>
  <si>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</si>
  <si>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</si>
  <si>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</si>
  <si>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</si>
  <si>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</si>
  <si>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</si>
  <si>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</si>
  <si>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</si>
  <si>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</si>
  <si>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</si>
  <si>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</si>
  <si>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</si>
  <si>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</si>
  <si>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</si>
  <si>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</si>
  <si>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</si>
  <si>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</si>
  <si>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</si>
  <si>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</si>
  <si>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</si>
  <si>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</si>
  <si>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</si>
  <si>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</si>
  <si>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</si>
  <si>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</si>
  <si>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</si>
  <si>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</si>
  <si>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</si>
  <si>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</si>
  <si>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</si>
  <si>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</si>
  <si>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</si>
  <si>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</si>
  <si>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</si>
  <si>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</si>
  <si>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</si>
  <si>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</si>
  <si>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</si>
  <si>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</si>
  <si>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</si>
  <si>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</si>
  <si>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</si>
  <si>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</si>
  <si>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</si>
  <si>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</si>
  <si>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</si>
  <si>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</si>
  <si>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</si>
  <si>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</si>
  <si>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</si>
  <si>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</si>
  <si>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</si>
  <si>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</si>
  <si>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</si>
  <si>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</si>
  <si>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</si>
  <si>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</si>
  <si>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</si>
  <si>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</si>
  <si>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</si>
  <si>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</si>
  <si>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</si>
  <si>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</si>
  <si>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</si>
  <si>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</si>
  <si>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</si>
  <si>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</si>
  <si>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</si>
  <si>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</si>
  <si>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</si>
  <si>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</si>
  <si>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</si>
  <si>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</si>
  <si>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</si>
  <si>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</si>
  <si>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</si>
  <si>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</si>
  <si>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</si>
  <si>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</si>
  <si>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</si>
  <si>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</si>
  <si>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</si>
  <si>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</si>
  <si>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</si>
  <si>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</si>
  <si>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</si>
  <si>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</si>
  <si>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</si>
  <si>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</si>
  <si>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</si>
  <si>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</si>
  <si>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</si>
  <si>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</si>
  <si>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</si>
  <si>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</si>
  <si>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</si>
  <si>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</si>
  <si>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</si>
  <si>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</si>
  <si>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</si>
  <si>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</si>
  <si>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</si>
  <si>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</si>
  <si>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</si>
  <si>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</si>
  <si>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</si>
  <si>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</si>
  <si>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</si>
  <si>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</si>
  <si>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</si>
  <si>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</si>
  <si>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</si>
  <si>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</si>
  <si>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</si>
  <si>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</si>
  <si>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</si>
  <si>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</si>
  <si>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</si>
  <si>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</si>
  <si>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</si>
  <si>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</si>
  <si>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</si>
  <si>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</si>
  <si>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</si>
  <si>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</si>
  <si>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</si>
  <si>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</si>
  <si>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</si>
  <si>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</si>
  <si>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</si>
  <si>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</si>
  <si>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</si>
  <si>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</si>
  <si>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</si>
  <si>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</si>
  <si>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</si>
  <si>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</si>
  <si>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</si>
  <si>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</si>
  <si>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</si>
  <si>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</si>
  <si>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</si>
  <si>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</si>
  <si>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</si>
  <si>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</si>
  <si>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</si>
  <si>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</si>
  <si>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</si>
  <si>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</si>
  <si>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</si>
  <si>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</si>
  <si>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</si>
  <si>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</si>
  <si>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</si>
  <si>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</si>
  <si>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</si>
  <si>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</si>
  <si>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</si>
  <si>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</si>
  <si>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</si>
  <si>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</si>
  <si>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</si>
  <si>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</si>
  <si>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</si>
  <si>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</si>
  <si>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</si>
  <si>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</si>
  <si>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</si>
  <si>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</si>
  <si>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</si>
  <si>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</si>
  <si>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</si>
  <si>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</si>
  <si>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</si>
  <si>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</si>
  <si>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</si>
  <si>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</si>
  <si>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</si>
  <si>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</si>
  <si>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</si>
  <si>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</si>
  <si>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</si>
  <si>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</si>
  <si>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</si>
  <si>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</si>
  <si>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</si>
  <si>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</si>
  <si>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</si>
  <si>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</si>
  <si>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</si>
  <si>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</si>
  <si>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</si>
  <si>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</si>
  <si>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</si>
  <si>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</si>
  <si>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</si>
  <si>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</si>
  <si>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</si>
  <si>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</si>
  <si>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</si>
  <si>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</si>
  <si>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</si>
  <si>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</si>
  <si>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</si>
  <si>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</si>
  <si>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</si>
  <si>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</si>
  <si>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</si>
  <si>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</si>
  <si>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</si>
  <si>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</si>
  <si>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</si>
  <si>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</si>
  <si>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</si>
  <si>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</si>
  <si>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</si>
  <si>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</si>
  <si>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</si>
  <si>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</si>
  <si>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</si>
  <si>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</si>
  <si>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</si>
  <si>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</si>
  <si>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</si>
  <si>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</si>
  <si>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</si>
  <si>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</si>
  <si>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</si>
  <si>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</si>
  <si>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</si>
  <si>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</si>
  <si>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</si>
  <si>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</si>
  <si>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</si>
  <si>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</si>
  <si>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</si>
  <si>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</si>
  <si>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</si>
  <si>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</si>
  <si>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</si>
  <si>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</si>
  <si>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</si>
  <si>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</si>
  <si>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</si>
  <si>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</si>
  <si>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</si>
  <si>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</si>
  <si>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</si>
  <si>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</si>
  <si>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</si>
  <si>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</si>
  <si>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</si>
  <si>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</si>
  <si>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</si>
  <si>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</si>
  <si>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</si>
  <si>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</si>
  <si>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</si>
  <si>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</si>
  <si>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</si>
  <si>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</si>
  <si>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</si>
  <si>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</si>
  <si>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</si>
  <si>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</si>
  <si>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</si>
  <si>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</si>
  <si>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</si>
  <si>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</si>
  <si>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</si>
  <si>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</si>
  <si>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</si>
  <si>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</si>
  <si>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</si>
  <si>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</si>
  <si>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</si>
  <si>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</si>
  <si>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</si>
  <si>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</si>
  <si>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</si>
  <si>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</si>
  <si>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</si>
  <si>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</si>
  <si>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</si>
  <si>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</si>
  <si>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</si>
  <si>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</si>
  <si>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</si>
  <si>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</si>
  <si>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</si>
  <si>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</si>
  <si>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</si>
  <si>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</si>
  <si>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</si>
  <si>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</si>
  <si>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</si>
  <si>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</si>
  <si>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</si>
  <si>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</si>
  <si>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</si>
  <si>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</si>
  <si>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</si>
  <si>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</si>
  <si>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</si>
  <si>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</si>
  <si>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</si>
  <si>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</si>
  <si>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</si>
  <si>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</si>
  <si>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</si>
  <si>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</si>
  <si>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</si>
  <si>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</si>
  <si>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</si>
  <si>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</si>
  <si>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</si>
  <si>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</si>
  <si>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</si>
  <si>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</si>
  <si>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</si>
  <si>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</si>
  <si>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</si>
  <si>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</si>
  <si>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</si>
  <si>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</si>
  <si>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</si>
  <si>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</si>
  <si>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</si>
  <si>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</si>
  <si>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</si>
  <si>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</si>
  <si>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</si>
  <si>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</si>
  <si>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</si>
  <si>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</si>
  <si>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</si>
  <si>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</si>
  <si>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</si>
  <si>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</si>
  <si>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</si>
  <si>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</si>
  <si>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</si>
  <si>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</si>
  <si>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</si>
  <si>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</si>
  <si>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</si>
  <si>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</si>
  <si>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</si>
  <si>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</si>
  <si>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</si>
  <si>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</si>
  <si>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</si>
  <si>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</si>
  <si>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</si>
  <si>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</si>
  <si>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</si>
  <si>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</si>
  <si>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</si>
  <si>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</si>
  <si>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</si>
  <si>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</si>
  <si>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</si>
  <si>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</si>
  <si>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</si>
  <si>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</si>
  <si>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</si>
  <si>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</si>
  <si>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</si>
  <si>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</si>
  <si>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</si>
  <si>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</si>
  <si>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</si>
  <si>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</si>
  <si>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</si>
  <si>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</si>
  <si>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</si>
  <si>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</si>
  <si>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</si>
  <si>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</si>
  <si>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</si>
  <si>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</si>
  <si>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</si>
  <si>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</si>
  <si>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</si>
  <si>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</si>
  <si>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</si>
  <si>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</si>
  <si>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</si>
  <si>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</si>
  <si>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</si>
  <si>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</si>
  <si>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</si>
  <si>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</si>
  <si>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</si>
  <si>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</si>
  <si>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</si>
  <si>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</si>
  <si>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</si>
  <si>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</si>
  <si>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</si>
  <si>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</si>
  <si>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</si>
  <si>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</si>
  <si>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</si>
  <si>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</si>
  <si>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</si>
  <si>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</si>
  <si>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</si>
  <si>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</si>
  <si>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</si>
  <si>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</si>
  <si>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</si>
  <si>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</si>
  <si>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</si>
  <si>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</si>
  <si>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</si>
  <si>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</si>
  <si>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</si>
  <si>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</si>
  <si>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</si>
  <si>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</si>
  <si>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</si>
  <si>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</si>
  <si>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</si>
  <si>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</si>
  <si>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</si>
  <si>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</si>
  <si>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</si>
  <si>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</si>
  <si>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</si>
  <si>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</si>
  <si>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</si>
  <si>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</si>
  <si>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</si>
  <si>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</si>
  <si>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</si>
  <si>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</si>
  <si>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</si>
  <si>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</si>
  <si>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</si>
  <si>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</si>
  <si>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</si>
  <si>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</si>
  <si>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</si>
  <si>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</si>
  <si>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</si>
  <si>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</si>
  <si>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</si>
  <si>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</si>
  <si>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</si>
  <si>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</si>
  <si>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</si>
  <si>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</si>
  <si>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</si>
  <si>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</si>
  <si>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</si>
  <si>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</si>
  <si>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</si>
  <si>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</si>
  <si>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</si>
  <si>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</si>
  <si>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</si>
  <si>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</si>
  <si>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</si>
  <si>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</si>
  <si>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</si>
  <si>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</si>
  <si>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</si>
  <si>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</si>
  <si>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</si>
  <si>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</si>
  <si>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</si>
  <si>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</si>
  <si>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</si>
  <si>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</si>
  <si>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</si>
  <si>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</si>
  <si>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</si>
  <si>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</si>
  <si>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</si>
  <si>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</si>
  <si>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</si>
  <si>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</si>
  <si>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</si>
  <si>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</si>
  <si>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</si>
  <si>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</si>
  <si>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</si>
  <si>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</si>
  <si>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</si>
  <si>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</si>
  <si>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</si>
  <si>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</si>
  <si>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</si>
  <si>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</si>
  <si>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</si>
  <si>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</si>
  <si>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</si>
  <si>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</si>
  <si>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</si>
  <si>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</si>
  <si>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</si>
  <si>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</si>
  <si>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</si>
  <si>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</si>
  <si>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</si>
  <si>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</si>
  <si>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</si>
  <si>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</si>
  <si>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</si>
  <si>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</si>
  <si>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</si>
  <si>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</si>
  <si>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</si>
  <si>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</si>
  <si>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</si>
  <si>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</si>
  <si>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</si>
  <si>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</si>
  <si>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</si>
  <si>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</si>
  <si>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</si>
  <si>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</si>
  <si>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</si>
  <si>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</si>
  <si>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</si>
  <si>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</si>
  <si>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</si>
  <si>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</si>
  <si>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</si>
  <si>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</si>
  <si>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</si>
  <si>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</si>
  <si>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</si>
  <si>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</si>
  <si>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</si>
  <si>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</si>
  <si>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</si>
  <si>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</si>
  <si>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</si>
  <si>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</si>
  <si>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</si>
  <si>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</si>
  <si>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</si>
  <si>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</si>
  <si>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</si>
  <si>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</si>
  <si>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</si>
  <si>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</si>
  <si>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</si>
  <si>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</si>
  <si>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</si>
  <si>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</si>
  <si>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</si>
  <si>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</si>
  <si>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</si>
  <si>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</si>
  <si>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</si>
  <si>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</si>
  <si>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</si>
  <si>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</si>
  <si>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</si>
  <si>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</si>
  <si>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</si>
  <si>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</si>
  <si>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</si>
  <si>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</si>
  <si>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</si>
  <si>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</si>
  <si>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</si>
  <si>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</si>
  <si>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</si>
  <si>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</si>
  <si>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</si>
  <si>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</si>
  <si>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</si>
  <si>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</si>
  <si>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</si>
  <si>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</si>
  <si>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</si>
  <si>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</si>
  <si>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</si>
  <si>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</si>
  <si>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</si>
  <si>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</si>
  <si>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</si>
  <si>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</si>
  <si>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</si>
  <si>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</si>
  <si>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</si>
  <si>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</si>
  <si>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</si>
  <si>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</si>
  <si>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</si>
  <si>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</si>
  <si>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</si>
  <si>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</si>
  <si>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</si>
  <si>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</si>
  <si>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</si>
  <si>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</si>
  <si>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</si>
  <si>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</si>
  <si>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</si>
  <si>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</si>
  <si>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</si>
  <si>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</si>
  <si>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</si>
  <si>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</si>
  <si>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</si>
  <si>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</si>
  <si>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</si>
  <si>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</si>
  <si>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</si>
  <si>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</si>
  <si>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</si>
  <si>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</si>
  <si>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</si>
  <si>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</si>
  <si>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</si>
  <si>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</si>
  <si>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</si>
  <si>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</si>
  <si>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</si>
  <si>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</si>
  <si>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</si>
  <si>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</si>
  <si>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</si>
  <si>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</si>
  <si>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</si>
  <si>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</si>
  <si>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</si>
  <si>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</si>
  <si>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</si>
  <si>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</si>
  <si>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</si>
  <si>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</si>
  <si>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</si>
  <si>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</si>
  <si>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</si>
  <si>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</si>
  <si>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</si>
  <si>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</si>
  <si>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</si>
  <si>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</si>
  <si>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</si>
  <si>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</si>
  <si>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</si>
  <si>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</si>
  <si>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</si>
  <si>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</si>
  <si>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</si>
  <si>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</si>
  <si>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</si>
  <si>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</si>
  <si>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</si>
  <si>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</si>
  <si>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</si>
  <si>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</si>
  <si>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</si>
  <si>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</si>
  <si>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</si>
  <si>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</si>
  <si>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</si>
  <si>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</si>
  <si>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</si>
  <si>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</si>
  <si>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</si>
  <si>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</si>
  <si>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</si>
  <si>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</si>
  <si>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</si>
  <si>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</si>
  <si>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</si>
  <si>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</si>
  <si>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</si>
  <si>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</si>
  <si>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</si>
  <si>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</si>
  <si>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</si>
  <si>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</si>
  <si>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</si>
  <si>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</si>
  <si>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</si>
  <si>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</si>
  <si>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</si>
  <si>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</si>
  <si>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</si>
  <si>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</si>
  <si>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</si>
  <si>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</si>
  <si>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</si>
  <si>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</si>
  <si>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</si>
  <si>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</si>
  <si>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</si>
  <si>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</si>
  <si>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</si>
  <si>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</si>
  <si>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</si>
  <si>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</si>
  <si>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</si>
  <si>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</si>
  <si>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</si>
  <si>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</si>
  <si>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</si>
  <si>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</si>
  <si>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</si>
  <si>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</si>
  <si>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</si>
  <si>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</si>
  <si>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</si>
  <si>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</si>
  <si>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</si>
  <si>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</si>
  <si>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</si>
  <si>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</si>
  <si>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</si>
  <si>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</si>
  <si>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</si>
  <si>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</si>
  <si>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</si>
  <si>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</si>
  <si>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</si>
  <si>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</si>
  <si>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</si>
  <si>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</si>
  <si>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</si>
  <si>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</si>
  <si>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</si>
  <si>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</si>
  <si>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</si>
  <si>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</si>
  <si>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</si>
  <si>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</si>
  <si>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</si>
  <si>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</si>
  <si>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</si>
  <si>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</si>
  <si>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</si>
  <si>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</si>
  <si>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</si>
  <si>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</si>
  <si>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</si>
  <si>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</si>
  <si>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</si>
  <si>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</si>
  <si>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</si>
  <si>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</si>
  <si>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</si>
  <si>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</si>
  <si>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</si>
  <si>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</si>
  <si>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</si>
  <si>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</si>
  <si>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</si>
  <si>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</si>
  <si>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</si>
  <si>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</si>
  <si>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</si>
  <si>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</si>
  <si>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</si>
  <si>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</si>
  <si>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</si>
  <si>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</si>
  <si>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</si>
  <si>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</si>
  <si>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</si>
  <si>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</si>
  <si>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</si>
  <si>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</si>
  <si>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</si>
  <si>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</si>
  <si>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</si>
  <si>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</si>
  <si>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</si>
  <si>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</si>
  <si>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</si>
  <si>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</si>
  <si>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</si>
  <si>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</si>
  <si>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</si>
  <si>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</si>
  <si>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</si>
  <si>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</si>
  <si>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</si>
  <si>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</si>
  <si>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</si>
  <si>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</si>
  <si>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</si>
  <si>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</si>
  <si>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</si>
  <si>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</si>
  <si>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</si>
  <si>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</si>
  <si>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</si>
  <si>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</si>
  <si>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</si>
  <si>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</si>
  <si>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</si>
  <si>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</si>
  <si>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</si>
  <si>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</si>
  <si>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</si>
  <si>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</si>
  <si>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</si>
  <si>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</si>
  <si>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</si>
  <si>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</si>
  <si>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</si>
  <si>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</si>
  <si>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</si>
  <si>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</si>
  <si>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</si>
  <si>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</si>
  <si>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</si>
  <si>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</si>
  <si>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</si>
  <si>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</si>
  <si>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</si>
  <si>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</si>
  <si>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</si>
  <si>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</si>
  <si>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</si>
  <si>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</si>
  <si>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</si>
  <si>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</si>
  <si>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</si>
  <si>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</si>
  <si>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</si>
  <si>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</si>
  <si>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</si>
  <si>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</si>
  <si>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</si>
  <si>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</si>
  <si>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</si>
  <si>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</si>
  <si>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</si>
  <si>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</si>
  <si>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</si>
  <si>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</si>
  <si>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</si>
  <si>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</si>
  <si>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</si>
  <si>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</si>
  <si>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</si>
  <si>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</si>
  <si>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</si>
  <si>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</si>
  <si>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</si>
  <si>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</si>
  <si>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</si>
  <si>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</si>
  <si>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</si>
  <si>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</si>
  <si>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</si>
  <si>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</si>
  <si>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</si>
  <si>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</si>
  <si>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</si>
  <si>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</si>
  <si>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</si>
  <si>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</si>
  <si>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</si>
  <si>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</si>
  <si>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</si>
  <si>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</si>
  <si>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</si>
  <si>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</si>
  <si>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</si>
  <si>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</si>
  <si>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</si>
  <si>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</si>
  <si>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</si>
  <si>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</si>
  <si>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</si>
  <si>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</si>
  <si>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</si>
  <si>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</si>
  <si>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</si>
  <si>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</si>
  <si>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</si>
  <si>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</si>
  <si>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</si>
  <si>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</si>
  <si>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</si>
  <si>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</si>
  <si>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</si>
  <si>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</si>
  <si>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</si>
  <si>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</si>
  <si>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</si>
  <si>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</si>
  <si>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</si>
  <si>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</si>
  <si>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</si>
  <si>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</si>
  <si>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</si>
  <si>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</si>
  <si>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</si>
  <si>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</si>
  <si>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</si>
  <si>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</si>
  <si>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</si>
  <si>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</si>
  <si>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</si>
  <si>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</si>
  <si>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</si>
  <si>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</si>
  <si>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</si>
  <si>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</si>
  <si>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</si>
  <si>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</si>
  <si>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</si>
  <si>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</si>
  <si>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</si>
  <si>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</si>
  <si>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</si>
  <si>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</si>
  <si>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</si>
  <si>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</si>
  <si>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</si>
  <si>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</si>
  <si>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</si>
  <si>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</si>
  <si>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</si>
  <si>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</si>
  <si>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</si>
  <si>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</si>
  <si>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</si>
  <si>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</si>
  <si>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</si>
  <si>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</si>
  <si>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</si>
  <si>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</si>
  <si>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</si>
  <si>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</si>
  <si>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</si>
  <si>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</si>
  <si>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</si>
  <si>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</si>
  <si>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</si>
  <si>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</si>
  <si>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</si>
  <si>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</si>
  <si>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</si>
  <si>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</si>
  <si>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</si>
  <si>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</si>
  <si>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</si>
  <si>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</si>
  <si>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</si>
  <si>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</si>
  <si>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</si>
  <si>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</si>
  <si>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</si>
  <si>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</si>
  <si>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</si>
  <si>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</si>
  <si>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</si>
  <si>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</si>
  <si>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</si>
  <si>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</si>
  <si>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</si>
  <si>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</si>
  <si>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</si>
  <si>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</si>
  <si>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</si>
  <si>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</si>
  <si>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</si>
  <si>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</si>
  <si>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</si>
  <si>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</si>
  <si>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</si>
  <si>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</si>
  <si>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</si>
  <si>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</si>
  <si>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</si>
  <si>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</si>
  <si>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</si>
  <si>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</si>
  <si>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</si>
  <si>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</si>
  <si>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</si>
  <si>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</si>
  <si>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</si>
  <si>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</si>
  <si>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</si>
  <si>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</si>
  <si>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</si>
  <si>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</si>
  <si>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</si>
  <si>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</si>
  <si>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</si>
  <si>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</si>
  <si>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</si>
  <si>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</si>
  <si>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</si>
  <si>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</si>
  <si>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</si>
  <si>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</si>
  <si>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</si>
  <si>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</si>
  <si>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</si>
  <si>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</si>
  <si>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</si>
  <si>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</si>
  <si>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</si>
  <si>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</si>
  <si>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</si>
  <si>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</si>
  <si>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</si>
  <si>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</si>
  <si>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</si>
  <si>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</si>
  <si>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</si>
  <si>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</si>
  <si>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</si>
  <si>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</si>
  <si>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</si>
  <si>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</si>
  <si>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</si>
  <si>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</si>
  <si>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</si>
  <si>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</si>
  <si>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</si>
  <si>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</si>
  <si>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</si>
  <si>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</si>
  <si>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</si>
  <si>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</si>
  <si>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</si>
  <si>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</si>
  <si>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</si>
  <si>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</si>
  <si>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</si>
  <si>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</si>
  <si>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</si>
  <si>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</si>
  <si>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</si>
  <si>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</si>
  <si>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</si>
  <si>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</si>
  <si>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</si>
  <si>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</si>
  <si>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</si>
  <si>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</si>
  <si>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</si>
  <si>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</si>
  <si>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</si>
  <si>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</si>
  <si>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</si>
  <si>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</si>
  <si>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</si>
  <si>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</si>
  <si>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</si>
  <si>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</si>
  <si>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</si>
  <si>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</si>
  <si>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</si>
  <si>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</si>
  <si>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</si>
  <si>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</si>
  <si>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</si>
  <si>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</si>
  <si>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</si>
  <si>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</si>
  <si>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</si>
  <si>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</si>
  <si>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</si>
  <si>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</si>
  <si>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</si>
  <si>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</si>
  <si>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</si>
  <si>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</si>
  <si>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</si>
  <si>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</si>
  <si>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</si>
  <si>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</si>
  <si>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</si>
  <si>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</si>
  <si>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</si>
  <si>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</si>
  <si>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</si>
  <si>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</si>
  <si>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</si>
  <si>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</si>
  <si>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</si>
  <si>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</si>
  <si>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</si>
  <si>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</si>
  <si>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</si>
  <si>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</si>
  <si>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</si>
  <si>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</si>
  <si>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</si>
  <si>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</si>
  <si>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</si>
  <si>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</si>
  <si>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</si>
  <si>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</si>
  <si>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</si>
  <si>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</si>
  <si>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</si>
  <si>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</si>
  <si>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</si>
  <si>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</si>
  <si>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</si>
  <si>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</si>
  <si>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</si>
  <si>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</si>
  <si>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</si>
  <si>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</si>
  <si>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</si>
  <si>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</si>
  <si>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</si>
  <si>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</si>
  <si>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</si>
  <si>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</si>
  <si>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</si>
  <si>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</si>
  <si>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</si>
  <si>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</si>
  <si>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</si>
  <si>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</si>
  <si>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</si>
  <si>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</si>
  <si>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</si>
  <si>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</si>
  <si>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</si>
  <si>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</si>
  <si>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</si>
  <si>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</si>
  <si>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</si>
  <si>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</si>
  <si>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</si>
  <si>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</si>
  <si>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</si>
  <si>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</si>
  <si>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</si>
  <si>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</si>
  <si>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</si>
  <si>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</si>
  <si>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</si>
  <si>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</si>
  <si>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</si>
  <si>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</si>
  <si>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</si>
  <si>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</si>
  <si>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</si>
  <si>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</si>
  <si>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</si>
  <si>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</si>
  <si>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</si>
  <si>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</si>
  <si>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</si>
  <si>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</si>
  <si>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</si>
  <si>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</si>
  <si>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</si>
  <si>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</si>
  <si>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</si>
  <si>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</si>
  <si>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</si>
  <si>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</si>
  <si>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</si>
  <si>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</si>
  <si>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</si>
  <si>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</si>
  <si>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</si>
  <si>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</si>
  <si>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</si>
  <si>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</si>
  <si>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</si>
  <si>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</si>
  <si>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</si>
  <si>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</si>
  <si>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</si>
  <si>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</si>
  <si>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</si>
  <si>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</si>
  <si>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</si>
  <si>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</si>
  <si>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</si>
  <si>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</si>
  <si>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</si>
  <si>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</si>
  <si>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</si>
  <si>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</si>
  <si>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</si>
  <si>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</si>
  <si>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</si>
  <si>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</si>
  <si>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</si>
  <si>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</si>
  <si>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</si>
  <si>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</si>
  <si>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</si>
  <si>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</si>
  <si>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</si>
  <si>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</si>
  <si>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</si>
  <si>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</si>
  <si>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</si>
  <si>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</si>
  <si>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</si>
  <si>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</si>
  <si>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</si>
  <si>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</si>
  <si>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</si>
  <si>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</si>
  <si>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</si>
  <si>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</si>
  <si>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</si>
  <si>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</si>
  <si>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</si>
  <si>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</si>
  <si>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</si>
  <si>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</si>
  <si>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</si>
  <si>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</si>
  <si>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</si>
  <si>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</si>
  <si>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</si>
  <si>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</si>
  <si>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</si>
  <si>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</si>
  <si>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</si>
  <si>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</si>
  <si>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</si>
  <si>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</si>
  <si>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</si>
  <si>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</si>
  <si>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</si>
  <si>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</si>
  <si>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</si>
  <si>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</si>
  <si>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</si>
  <si>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</si>
  <si>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</si>
  <si>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</si>
  <si>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</si>
  <si>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</si>
  <si>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</si>
  <si>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</si>
  <si>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</si>
  <si>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</si>
  <si>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</si>
  <si>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</si>
  <si>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</si>
  <si>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</si>
  <si>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</si>
  <si>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</si>
  <si>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</si>
  <si>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</si>
  <si>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</si>
  <si>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</si>
  <si>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</si>
  <si>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</si>
  <si>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</si>
  <si>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</si>
  <si>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</si>
  <si>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</si>
  <si>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</si>
  <si>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</si>
  <si>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</si>
  <si>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</si>
  <si>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</si>
  <si>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</si>
  <si>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</si>
  <si>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</si>
  <si>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</si>
  <si>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</si>
  <si>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</si>
  <si>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</si>
  <si>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</si>
  <si>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</si>
  <si>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</si>
  <si>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</si>
  <si>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</si>
  <si>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</si>
  <si>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</si>
  <si>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</si>
  <si>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</si>
  <si>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</si>
  <si>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</si>
  <si>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</si>
  <si>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</si>
  <si>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</si>
  <si>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</si>
  <si>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</si>
  <si>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</si>
  <si>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</si>
  <si>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</si>
  <si>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</si>
  <si>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</si>
  <si>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</si>
  <si>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</si>
  <si>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</si>
  <si>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</si>
  <si>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</si>
  <si>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</si>
  <si>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</si>
  <si>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</si>
  <si>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</si>
  <si>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</si>
  <si>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</si>
  <si>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</si>
  <si>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</si>
  <si>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</si>
  <si>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</si>
  <si>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</si>
  <si>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</si>
  <si>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</si>
  <si>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</si>
  <si>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</si>
  <si>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</si>
  <si>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</si>
  <si>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</si>
  <si>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</si>
  <si>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</si>
  <si>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</si>
  <si>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</si>
  <si>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</si>
  <si>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</si>
  <si>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</si>
  <si>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</si>
  <si>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</si>
  <si>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</si>
  <si>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</si>
  <si>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</si>
  <si>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</si>
  <si>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</si>
  <si>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</si>
  <si>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</si>
  <si>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</si>
  <si>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</si>
  <si>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</si>
  <si>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</si>
  <si>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</si>
  <si>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</si>
  <si>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</si>
  <si>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</si>
  <si>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</si>
  <si>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</si>
  <si>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</si>
  <si>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</si>
  <si>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</si>
  <si>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</si>
  <si>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</si>
  <si>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</si>
  <si>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</si>
  <si>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</si>
  <si>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</si>
  <si>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</si>
  <si>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</si>
  <si>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</si>
  <si>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</si>
  <si>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</si>
  <si>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</si>
  <si>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</si>
  <si>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</si>
  <si>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</si>
  <si>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</si>
  <si>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</si>
  <si>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</si>
  <si>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</si>
  <si>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</si>
  <si>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</si>
  <si>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</si>
  <si>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</si>
  <si>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</si>
  <si>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</si>
  <si>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</si>
  <si>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</si>
  <si>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</si>
  <si>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</si>
  <si>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</si>
  <si>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</si>
  <si>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</si>
  <si>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</si>
  <si>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</si>
  <si>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</si>
  <si>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</si>
  <si>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</si>
  <si>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</si>
  <si>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</si>
  <si>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</si>
  <si>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</si>
  <si>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</si>
  <si>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</si>
  <si>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</si>
  <si>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</si>
  <si>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</si>
  <si>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</si>
  <si>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</si>
  <si>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</si>
  <si>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</si>
  <si>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</si>
  <si>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</si>
  <si>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</si>
  <si>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</si>
  <si>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</si>
  <si>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</si>
  <si>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</si>
  <si>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</si>
  <si>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</si>
  <si>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</si>
  <si>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</si>
  <si>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</si>
  <si>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</si>
  <si>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</si>
  <si>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</si>
  <si>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</si>
  <si>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</si>
  <si>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</si>
  <si>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</si>
  <si>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</si>
  <si>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</si>
  <si>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</si>
  <si>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</si>
  <si>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</si>
  <si>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</si>
  <si>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</si>
  <si>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</si>
  <si>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</si>
  <si>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</si>
  <si>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</si>
  <si>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</si>
  <si>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</si>
  <si>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</si>
  <si>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</si>
  <si>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</si>
  <si>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</si>
  <si>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</si>
  <si>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</si>
  <si>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</si>
  <si>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</si>
  <si>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</si>
  <si>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</si>
  <si>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</si>
  <si>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</si>
  <si>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</si>
  <si>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</si>
  <si>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</si>
  <si>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</si>
  <si>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</si>
  <si>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</si>
  <si>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</si>
  <si>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</si>
  <si>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</si>
  <si>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</si>
  <si>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</si>
  <si>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</si>
  <si>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</si>
  <si>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</si>
  <si>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</si>
  <si>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</si>
  <si>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</si>
  <si>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</si>
  <si>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</si>
  <si>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</si>
  <si>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</si>
  <si>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</si>
  <si>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</si>
  <si>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</si>
  <si>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</si>
  <si>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</si>
  <si>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</si>
  <si>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</si>
  <si>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</si>
  <si>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</si>
  <si>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</si>
  <si>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</si>
  <si>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</si>
  <si>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</si>
  <si>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</si>
  <si>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</si>
  <si>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</si>
  <si>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</si>
  <si>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</si>
  <si>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</si>
  <si>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</si>
  <si>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</si>
  <si>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</si>
  <si>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</si>
  <si>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</si>
  <si>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</si>
  <si>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</si>
  <si>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</si>
  <si>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</si>
  <si>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</si>
  <si>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</si>
  <si>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</si>
  <si>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</si>
  <si>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</si>
  <si>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</si>
  <si>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</si>
  <si>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</si>
  <si>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</si>
  <si>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</si>
  <si>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</si>
  <si>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</si>
  <si>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</si>
  <si>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</si>
  <si>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</si>
  <si>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</si>
  <si>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</si>
  <si>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</si>
  <si>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</si>
  <si>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</si>
  <si>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</si>
  <si>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</si>
  <si>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</si>
  <si>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</si>
  <si>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</si>
  <si>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</si>
  <si>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</si>
  <si>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</si>
  <si>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</si>
  <si>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</si>
  <si>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</si>
  <si>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</si>
  <si>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</si>
  <si>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</si>
  <si>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</si>
  <si>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</si>
  <si>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</si>
  <si>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</si>
  <si>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</si>
  <si>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</si>
  <si>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</si>
  <si>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</si>
  <si>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</si>
  <si>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</si>
  <si>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</si>
  <si>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</si>
  <si>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</si>
  <si>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</si>
  <si>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</si>
  <si>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</si>
  <si>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</si>
  <si>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</si>
  <si>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</si>
  <si>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</si>
  <si>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</si>
  <si>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</si>
  <si>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</si>
  <si>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</si>
  <si>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</si>
  <si>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</si>
  <si>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</si>
  <si>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</si>
  <si>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</si>
  <si>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</si>
  <si>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</si>
  <si>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</si>
  <si>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</si>
  <si>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</si>
  <si>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</si>
  <si>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</si>
  <si>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</si>
  <si>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</si>
  <si>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</si>
  <si>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</si>
  <si>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</si>
  <si>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</si>
  <si>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</si>
  <si>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</si>
  <si>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</si>
  <si>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</si>
  <si>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</si>
  <si>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</si>
  <si>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</si>
  <si>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</si>
  <si>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</si>
  <si>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</si>
  <si>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</si>
  <si>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</si>
  <si>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</si>
  <si>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</si>
  <si>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</si>
  <si>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</si>
  <si>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</si>
  <si>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</si>
  <si>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</si>
  <si>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</si>
  <si>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</si>
  <si>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</si>
  <si>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</si>
  <si>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</si>
  <si>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</si>
  <si>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</si>
  <si>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</si>
  <si>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</si>
  <si>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</si>
  <si>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</si>
  <si>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</si>
  <si>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</si>
  <si>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</si>
  <si>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</si>
  <si>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</si>
  <si>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</si>
  <si>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</si>
  <si>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</si>
  <si>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</si>
  <si>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</si>
  <si>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</si>
  <si>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</si>
  <si>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</si>
  <si>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</si>
  <si>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</si>
  <si>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</si>
  <si>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</si>
  <si>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</si>
  <si>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</si>
  <si>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</si>
  <si>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</si>
  <si>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</si>
  <si>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</si>
  <si>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</si>
  <si>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</si>
  <si>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</si>
  <si>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</si>
  <si>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</si>
  <si>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</si>
  <si>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</si>
  <si>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</si>
  <si>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</si>
  <si>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</si>
  <si>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</si>
  <si>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</si>
  <si>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</si>
  <si>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</si>
  <si>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</si>
  <si>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</si>
  <si>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</si>
  <si>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</si>
  <si>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</si>
  <si>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</si>
  <si>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</si>
  <si>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</si>
  <si>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</si>
  <si>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</si>
  <si>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</si>
  <si>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</si>
  <si>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</si>
  <si>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</si>
  <si>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</si>
  <si>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</si>
  <si>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</si>
  <si>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</si>
  <si>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</si>
  <si>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</si>
  <si>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</si>
  <si>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</si>
  <si>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</si>
  <si>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</si>
  <si>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</si>
  <si>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</si>
  <si>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</si>
  <si>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</si>
  <si>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</si>
  <si>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</si>
  <si>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</si>
  <si>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</si>
  <si>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</si>
  <si>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</si>
  <si>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</si>
  <si>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</si>
  <si>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</si>
  <si>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</si>
  <si>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</si>
  <si>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</si>
  <si>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</si>
  <si>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</si>
  <si>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</si>
  <si>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</si>
  <si>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</si>
  <si>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</si>
  <si>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</si>
  <si>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</si>
  <si>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</si>
  <si>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</si>
  <si>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</si>
  <si>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</si>
  <si>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</si>
  <si>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</si>
  <si>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</si>
  <si>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</si>
  <si>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</si>
  <si>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</si>
  <si>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</si>
  <si>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</si>
  <si>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</si>
  <si>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</si>
  <si>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</si>
  <si>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</si>
  <si>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</si>
  <si>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</si>
  <si>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</si>
  <si>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</si>
  <si>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</si>
  <si>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</si>
  <si>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</si>
  <si>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</si>
  <si>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</si>
  <si>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</si>
  <si>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</si>
  <si>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</si>
  <si>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</si>
  <si>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</si>
  <si>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</si>
  <si>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</si>
  <si>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</si>
  <si>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</si>
  <si>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</si>
  <si>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</si>
  <si>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</si>
  <si>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</si>
  <si>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</si>
  <si>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</si>
  <si>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</si>
  <si>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</si>
  <si>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</si>
  <si>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</si>
  <si>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</si>
  <si>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</si>
  <si>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</si>
  <si>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</si>
  <si>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</si>
  <si>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</si>
  <si>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</si>
  <si>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</si>
  <si>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</si>
  <si>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</si>
  <si>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</si>
  <si>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</si>
  <si>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</si>
  <si>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</si>
  <si>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</si>
  <si>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</si>
  <si>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</si>
  <si>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</si>
  <si>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</si>
  <si>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</si>
  <si>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</si>
  <si>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</si>
  <si>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</si>
  <si>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</si>
  <si>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</si>
  <si>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</si>
  <si>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</si>
  <si>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</si>
  <si>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</si>
  <si>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</si>
  <si>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</si>
  <si>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</si>
  <si>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</si>
  <si>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</si>
  <si>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</si>
  <si>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</si>
  <si>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</si>
  <si>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</si>
  <si>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</si>
  <si>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</si>
  <si>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</si>
  <si>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</si>
  <si>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</si>
  <si>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</si>
  <si>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</si>
  <si>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</si>
  <si>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</si>
  <si>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</si>
  <si>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</si>
  <si>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</si>
  <si>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</si>
  <si>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</si>
  <si>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</si>
  <si>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</si>
  <si>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</si>
  <si>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</si>
  <si>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</si>
  <si>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</si>
  <si>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</si>
  <si>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</si>
  <si>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</si>
  <si>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</si>
  <si>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</si>
  <si>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</si>
  <si>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</si>
  <si>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</si>
  <si>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</si>
  <si>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</si>
  <si>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</si>
  <si>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</si>
  <si>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</si>
  <si>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</si>
  <si>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</si>
  <si>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</si>
  <si>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</si>
  <si>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</si>
  <si>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</si>
  <si>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</si>
  <si>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</si>
  <si>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</si>
  <si>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</si>
  <si>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</si>
  <si>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</si>
  <si>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</si>
  <si>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</si>
  <si>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</si>
  <si>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</si>
  <si>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</si>
  <si>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</si>
  <si>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</si>
  <si>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</si>
  <si>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</si>
  <si>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</si>
  <si>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</si>
  <si>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</si>
  <si>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</si>
  <si>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</si>
  <si>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</si>
  <si>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</si>
  <si>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</si>
  <si>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</si>
  <si>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</si>
  <si>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</si>
  <si>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</si>
  <si>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</si>
  <si>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</si>
  <si>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</si>
  <si>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</si>
  <si>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</si>
  <si>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</si>
  <si>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</si>
  <si>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</si>
  <si>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</si>
  <si>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</si>
  <si>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</si>
  <si>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</si>
  <si>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</si>
  <si>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</si>
  <si>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</si>
  <si>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</si>
  <si>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</si>
  <si>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</si>
  <si>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</si>
  <si>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</si>
  <si>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</si>
  <si>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</si>
  <si>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</si>
  <si>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</si>
  <si>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</si>
  <si>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</si>
  <si>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</si>
  <si>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</si>
  <si>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</si>
  <si>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</si>
  <si>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</si>
  <si>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</si>
  <si>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</si>
  <si>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</si>
  <si>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</si>
  <si>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</si>
  <si>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</si>
  <si>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</si>
  <si>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</si>
  <si>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</si>
  <si>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</si>
  <si>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</si>
  <si>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</si>
  <si>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</si>
  <si>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</si>
  <si>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</si>
  <si>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</si>
  <si>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</si>
  <si>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</si>
  <si>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</si>
  <si>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</si>
  <si>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</si>
  <si>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</si>
  <si>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</si>
  <si>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</si>
  <si>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</si>
  <si>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</si>
  <si>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</si>
  <si>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</si>
  <si>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</si>
  <si>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</si>
  <si>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</si>
  <si>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</si>
  <si>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</si>
  <si>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</si>
  <si>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</si>
  <si>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</si>
  <si>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</si>
  <si>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</si>
  <si>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</si>
  <si>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</si>
  <si>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</si>
  <si>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</si>
  <si>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</si>
  <si>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</si>
  <si>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</si>
  <si>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</si>
  <si>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</si>
  <si>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</si>
  <si>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</si>
  <si>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</si>
  <si>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</si>
  <si>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</si>
  <si>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</si>
  <si>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</si>
  <si>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</si>
  <si>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</si>
  <si>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</si>
  <si>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</si>
  <si>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</si>
  <si>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</si>
  <si>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</si>
  <si>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</si>
  <si>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</si>
  <si>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</si>
  <si>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</si>
  <si>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</si>
  <si>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</si>
  <si>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</si>
  <si>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</si>
  <si>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</si>
  <si>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</si>
  <si>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</si>
  <si>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</si>
  <si>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</si>
  <si>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</si>
  <si>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</si>
  <si>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</si>
  <si>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</si>
  <si>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</si>
  <si>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</si>
  <si>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</si>
  <si>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</si>
  <si>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</si>
  <si>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</si>
  <si>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</si>
  <si>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</si>
  <si>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</si>
  <si>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</si>
  <si>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</si>
  <si>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</si>
  <si>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</si>
  <si>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</si>
  <si>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</si>
  <si>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</si>
  <si>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</si>
  <si>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</si>
  <si>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</si>
  <si>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</si>
  <si>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</si>
  <si>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</si>
  <si>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</si>
  <si>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</si>
  <si>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</si>
  <si>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</si>
  <si>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</si>
  <si>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</si>
  <si>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</si>
  <si>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</si>
  <si>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</si>
  <si>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</si>
  <si>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</si>
  <si>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</si>
  <si>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</si>
  <si>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</si>
  <si>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</si>
  <si>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</si>
  <si>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</si>
  <si>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</si>
  <si>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</si>
  <si>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</si>
  <si>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</si>
  <si>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</si>
  <si>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</si>
  <si>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</si>
  <si>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</si>
  <si>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</si>
  <si>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</si>
  <si>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</si>
  <si>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</si>
  <si>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</si>
  <si>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</si>
  <si>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</si>
  <si>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</si>
  <si>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</si>
  <si>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</si>
  <si>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</si>
  <si>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</si>
  <si>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</si>
  <si>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</si>
  <si>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</si>
  <si>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</si>
  <si>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</si>
  <si>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</si>
  <si>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</si>
  <si>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</si>
  <si>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</si>
  <si>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</si>
  <si>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</si>
  <si>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</si>
  <si>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</si>
  <si>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</si>
  <si>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</si>
  <si>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</si>
  <si>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</si>
  <si>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</si>
  <si>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</si>
  <si>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</si>
  <si>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</si>
  <si>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</si>
  <si>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</si>
  <si>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</si>
  <si>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</si>
  <si>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</si>
  <si>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</si>
  <si>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</si>
  <si>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</si>
  <si>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</si>
  <si>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</si>
  <si>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</si>
  <si>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</si>
  <si>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</si>
  <si>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</si>
  <si>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</si>
  <si>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</si>
  <si>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</si>
  <si>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</si>
  <si>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</si>
  <si>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</si>
  <si>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</si>
  <si>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</si>
  <si>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</si>
  <si>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</si>
  <si>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</si>
  <si>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</si>
  <si>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</si>
  <si>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</si>
  <si>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</si>
  <si>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</si>
  <si>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</si>
  <si>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</si>
  <si>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</si>
  <si>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</si>
  <si>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</si>
  <si>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</si>
  <si>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</si>
  <si>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</si>
  <si>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</si>
  <si>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</si>
  <si>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</si>
  <si>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</si>
  <si>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</si>
  <si>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</si>
  <si>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</si>
  <si>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</si>
  <si>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</si>
  <si>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</si>
  <si>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</si>
  <si>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</si>
  <si>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</si>
  <si>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</si>
  <si>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</si>
  <si>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</si>
  <si>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</si>
  <si>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</si>
  <si>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</si>
  <si>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</si>
  <si>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</si>
  <si>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</si>
  <si>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</si>
  <si>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</si>
  <si>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</si>
  <si>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</si>
  <si>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</si>
  <si>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</si>
  <si>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</si>
  <si>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</si>
  <si>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</si>
  <si>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</si>
  <si>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</si>
  <si>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</si>
  <si>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</si>
  <si>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</si>
  <si>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</si>
  <si>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</si>
  <si>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</si>
  <si>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</si>
  <si>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</si>
  <si>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</si>
  <si>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</si>
  <si>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</si>
  <si>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</si>
  <si>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</si>
  <si>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</si>
  <si>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</si>
  <si>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</si>
  <si>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</si>
  <si>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</si>
  <si>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</si>
  <si>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</si>
  <si>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</si>
  <si>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</si>
  <si>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</si>
  <si>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</si>
  <si>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</si>
  <si>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</si>
  <si>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</si>
  <si>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</si>
  <si>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</si>
  <si>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</si>
  <si>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</si>
  <si>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</si>
  <si>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</si>
  <si>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</si>
  <si>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</si>
  <si>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</si>
  <si>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</si>
  <si>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</si>
  <si>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</si>
  <si>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</si>
  <si>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</si>
  <si>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</si>
  <si>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</si>
  <si>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</si>
  <si>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</si>
  <si>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</si>
  <si>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</si>
  <si>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</si>
  <si>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</si>
  <si>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</si>
  <si>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</si>
  <si>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</si>
  <si>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</si>
  <si>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</si>
  <si>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</si>
  <si>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</si>
  <si>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</si>
  <si>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</si>
  <si>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</si>
  <si>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</si>
  <si>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</si>
  <si>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</si>
  <si>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</si>
  <si>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</si>
  <si>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</si>
  <si>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</si>
  <si>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</si>
  <si>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</si>
  <si>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</si>
  <si>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</si>
  <si>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</si>
  <si>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</si>
  <si>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</si>
  <si>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</si>
  <si>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</si>
  <si>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</si>
  <si>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</si>
  <si>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</si>
  <si>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</si>
  <si>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</si>
  <si>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</si>
  <si>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</si>
  <si>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</si>
  <si>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</si>
  <si>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</si>
  <si>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</si>
  <si>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</si>
  <si>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</si>
  <si>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</si>
  <si>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</si>
  <si>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</si>
  <si>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</si>
  <si>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</si>
  <si>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</si>
  <si>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</si>
  <si>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</si>
  <si>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</si>
  <si>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</si>
  <si>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</si>
  <si>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</si>
  <si>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</si>
  <si>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</si>
  <si>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</si>
  <si>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</si>
  <si>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</si>
  <si>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</si>
  <si>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</si>
  <si>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</si>
  <si>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</si>
  <si>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</si>
  <si>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</si>
  <si>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</si>
  <si>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</si>
  <si>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</si>
  <si>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</si>
  <si>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</si>
  <si>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</si>
  <si>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</si>
  <si>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</si>
  <si>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</si>
  <si>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</si>
  <si>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</si>
  <si>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</si>
  <si>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</si>
  <si>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</si>
  <si>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</si>
  <si>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</si>
  <si>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</si>
  <si>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</si>
  <si>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</si>
  <si>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</si>
  <si>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</si>
  <si>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</si>
  <si>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</si>
  <si>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</si>
  <si>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</si>
  <si>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</si>
  <si>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</si>
  <si>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</si>
  <si>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</si>
  <si>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</si>
  <si>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</si>
  <si>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</si>
  <si>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</si>
  <si>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</si>
  <si>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</si>
  <si>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</si>
  <si>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</si>
  <si>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</si>
  <si>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</si>
  <si>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</si>
  <si>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</si>
  <si>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</si>
  <si>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</si>
  <si>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</si>
  <si>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</si>
  <si>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</si>
  <si>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</si>
  <si>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</si>
  <si>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</si>
  <si>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</si>
  <si>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</si>
  <si>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</si>
  <si>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</si>
  <si>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</si>
  <si>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</si>
  <si>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</si>
  <si>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</si>
  <si>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</si>
  <si>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</si>
  <si>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</si>
  <si>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</si>
  <si>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</si>
  <si>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</si>
  <si>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</si>
  <si>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</si>
  <si>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</si>
  <si>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</si>
  <si>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</si>
  <si>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</si>
  <si>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</si>
  <si>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</si>
  <si>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</si>
  <si>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</si>
  <si>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</si>
  <si>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</si>
  <si>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</si>
  <si>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</si>
  <si>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</si>
  <si>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</si>
  <si>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</si>
  <si>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</si>
  <si>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</si>
  <si>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</si>
  <si>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</si>
  <si>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</si>
  <si>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</si>
  <si>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</si>
  <si>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</si>
  <si>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</si>
  <si>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</si>
  <si>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</si>
  <si>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</si>
  <si>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</si>
  <si>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</si>
  <si>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</si>
  <si>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</si>
  <si>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</si>
  <si>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</si>
  <si>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</si>
  <si>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</si>
  <si>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</si>
  <si>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</si>
  <si>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</si>
  <si>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</si>
  <si>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</si>
  <si>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</si>
  <si>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</si>
  <si>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</si>
  <si>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</si>
  <si>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</si>
  <si>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</si>
  <si>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</si>
  <si>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</si>
  <si>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</si>
  <si>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</si>
  <si>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</si>
  <si>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</si>
  <si>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</si>
  <si>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</si>
  <si>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</si>
  <si>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</si>
  <si>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</si>
  <si>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</si>
  <si>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</si>
  <si>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</si>
  <si>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</si>
  <si>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</si>
  <si>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</si>
  <si>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</si>
  <si>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</si>
  <si>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</si>
  <si>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</si>
  <si>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</si>
  <si>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</si>
  <si>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</si>
  <si>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</si>
  <si>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</si>
  <si>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</si>
  <si>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</si>
  <si>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</si>
  <si>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</si>
  <si>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</si>
  <si>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</si>
  <si>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</si>
  <si>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</si>
  <si>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</si>
  <si>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</si>
  <si>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</si>
  <si>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</si>
  <si>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</si>
  <si>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</si>
  <si>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</si>
  <si>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</si>
  <si>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</si>
  <si>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</si>
  <si>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</si>
  <si>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</si>
  <si>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</si>
  <si>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</si>
  <si>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</si>
  <si>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</si>
  <si>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</si>
  <si>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</si>
  <si>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</si>
  <si>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</si>
  <si>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</si>
  <si>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</si>
  <si>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</si>
  <si>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</si>
  <si>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</si>
  <si>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</si>
  <si>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</si>
  <si>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</si>
  <si>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</si>
  <si>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</si>
  <si>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</si>
  <si>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</si>
  <si>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</si>
  <si>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</si>
  <si>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</si>
  <si>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</si>
  <si>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</si>
  <si>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</si>
  <si>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</si>
  <si>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</si>
  <si>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</si>
  <si>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</si>
  <si>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</si>
  <si>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</si>
  <si>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</si>
  <si>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</si>
  <si>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</si>
  <si>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</si>
  <si>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</si>
  <si>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</si>
  <si>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</si>
  <si>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</si>
  <si>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</si>
  <si>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</si>
  <si>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</si>
  <si>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</si>
  <si>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</si>
  <si>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</si>
  <si>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</si>
  <si>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</si>
  <si>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</si>
  <si>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</si>
  <si>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</si>
  <si>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</si>
  <si>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</si>
  <si>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</si>
  <si>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</si>
  <si>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</si>
  <si>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</si>
  <si>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</si>
  <si>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</si>
  <si>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</si>
  <si>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</si>
  <si>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</si>
  <si>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</si>
  <si>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</si>
  <si>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</si>
  <si>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</si>
  <si>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</si>
  <si>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</si>
  <si>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</si>
  <si>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</si>
  <si>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</si>
  <si>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</si>
  <si>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</si>
  <si>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</si>
  <si>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</si>
  <si>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</si>
  <si>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</si>
  <si>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</si>
  <si>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</si>
  <si>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</si>
  <si>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</si>
  <si>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</si>
  <si>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</si>
  <si>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</si>
  <si>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</si>
  <si>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</si>
  <si>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</si>
  <si>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</si>
  <si>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</si>
  <si>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</si>
  <si>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</si>
  <si>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</si>
  <si>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</si>
  <si>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</si>
  <si>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</si>
  <si>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</si>
  <si>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</si>
  <si>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</si>
  <si>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</si>
  <si>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</si>
  <si>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</si>
  <si>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</si>
  <si>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</si>
  <si>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</si>
  <si>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</si>
  <si>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</si>
  <si>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</si>
  <si>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</si>
  <si>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</si>
  <si>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</si>
  <si>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</si>
  <si>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</si>
  <si>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</si>
  <si>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</si>
  <si>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</si>
  <si>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</si>
  <si>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</si>
  <si>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</si>
  <si>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</si>
  <si>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</si>
  <si>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</si>
  <si>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</si>
  <si>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</si>
  <si>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</si>
  <si>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</si>
  <si>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</si>
  <si>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</si>
  <si>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</si>
  <si>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</si>
  <si>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</si>
  <si>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</si>
  <si>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</si>
  <si>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</si>
  <si>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</si>
  <si>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</si>
  <si>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</si>
  <si>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</si>
  <si>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</si>
  <si>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</si>
  <si>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</si>
  <si>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</si>
  <si>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</si>
  <si>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</si>
  <si>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</si>
  <si>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</si>
  <si>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</si>
  <si>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</si>
  <si>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</si>
  <si>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</si>
  <si>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</si>
  <si>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</si>
  <si>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</si>
  <si>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</si>
  <si>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</si>
  <si>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</si>
  <si>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</si>
  <si>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</si>
  <si>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</si>
  <si>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</si>
  <si>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</si>
  <si>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</si>
  <si>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</si>
  <si>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</si>
  <si>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</si>
  <si>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</si>
  <si>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</si>
  <si>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</si>
  <si>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</si>
  <si>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</si>
  <si>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</si>
  <si>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</si>
  <si>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</si>
  <si>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</si>
  <si>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</si>
  <si>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</si>
  <si>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</si>
  <si>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</si>
  <si>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</si>
  <si>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</si>
  <si>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</si>
  <si>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</si>
  <si>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</si>
  <si>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</si>
  <si>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</si>
  <si>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</si>
  <si>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</si>
  <si>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</si>
  <si>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</si>
  <si>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</si>
  <si>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</si>
  <si>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</si>
  <si>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</si>
  <si>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</si>
  <si>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</si>
  <si>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</si>
  <si>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</si>
  <si>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</si>
  <si>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</si>
  <si>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</si>
  <si>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</si>
  <si>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</si>
  <si>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</si>
  <si>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</si>
  <si>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</si>
  <si>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</si>
  <si>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</si>
  <si>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</si>
  <si>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</si>
  <si>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</si>
  <si>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</si>
  <si>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</si>
  <si>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</si>
  <si>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</si>
  <si>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</si>
  <si>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</si>
  <si>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</si>
  <si>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</si>
  <si>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</si>
  <si>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</si>
  <si>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</si>
  <si>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</si>
  <si>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</si>
  <si>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</si>
  <si>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</si>
  <si>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</si>
  <si>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</si>
  <si>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</si>
  <si>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</si>
  <si>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</si>
  <si>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</si>
  <si>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</si>
  <si>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</si>
  <si>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</si>
  <si>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</si>
  <si>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</si>
  <si>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</si>
  <si>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</si>
  <si>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</si>
  <si>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</si>
  <si>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</si>
  <si>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</si>
  <si>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</si>
  <si>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</si>
  <si>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</si>
  <si>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</si>
  <si>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</si>
  <si>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</si>
  <si>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</si>
  <si>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</si>
  <si>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</si>
  <si>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</si>
  <si>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</si>
  <si>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</si>
  <si>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</si>
  <si>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</si>
  <si>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</si>
  <si>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</si>
  <si>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</si>
  <si>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</si>
  <si>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</si>
  <si>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</si>
  <si>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</si>
  <si>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</si>
  <si>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</si>
  <si>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</si>
  <si>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</si>
  <si>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</si>
  <si>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</si>
  <si>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</si>
  <si>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</si>
  <si>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</si>
  <si>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</si>
  <si>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</si>
  <si>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</si>
  <si>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</si>
  <si>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</si>
  <si>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</si>
  <si>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</si>
  <si>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</si>
  <si>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</si>
  <si>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</si>
  <si>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</si>
  <si>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</si>
  <si>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</si>
  <si>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</si>
  <si>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</si>
  <si>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</si>
  <si>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</si>
  <si>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</si>
  <si>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</si>
  <si>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</si>
  <si>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</si>
  <si>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</si>
  <si>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</si>
  <si>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</si>
  <si>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</si>
  <si>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</si>
  <si>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</si>
  <si>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</si>
  <si>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</si>
  <si>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</si>
  <si>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</si>
  <si>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</si>
  <si>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</si>
  <si>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</si>
  <si>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</si>
  <si>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</si>
  <si>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</si>
  <si>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</si>
  <si>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</si>
  <si>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</si>
  <si>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</si>
  <si>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</si>
  <si>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</si>
  <si>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</si>
  <si>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</si>
  <si>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</si>
  <si>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</si>
  <si>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</si>
  <si>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</si>
  <si>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</si>
  <si>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</si>
  <si>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</si>
  <si>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</si>
  <si>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</si>
  <si>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</si>
  <si>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</si>
  <si>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</si>
  <si>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</si>
  <si>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</si>
  <si>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</si>
  <si>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</si>
  <si>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</si>
  <si>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</si>
  <si>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</si>
  <si>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</si>
  <si>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</si>
  <si>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</si>
  <si>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</si>
  <si>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</si>
  <si>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</si>
  <si>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</si>
  <si>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</si>
  <si>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</si>
  <si>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</si>
  <si>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</si>
  <si>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</si>
  <si>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</si>
  <si>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</si>
  <si>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</si>
  <si>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</si>
  <si>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</si>
  <si>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</si>
  <si>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</si>
  <si>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</si>
  <si>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</si>
  <si>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</si>
  <si>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</si>
  <si>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</si>
  <si>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</si>
  <si>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</si>
  <si>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</si>
  <si>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</si>
  <si>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</si>
  <si>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</si>
  <si>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</si>
  <si>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</si>
  <si>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</si>
  <si>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</si>
  <si>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</si>
  <si>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</si>
  <si>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</si>
  <si>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</si>
  <si>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</si>
  <si>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</si>
  <si>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</si>
  <si>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</si>
  <si>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</si>
  <si>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</si>
  <si>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</si>
  <si>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</si>
  <si>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</si>
  <si>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</si>
  <si>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</si>
  <si>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</si>
  <si>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</si>
  <si>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</si>
  <si>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</si>
  <si>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</si>
  <si>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</si>
  <si>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</si>
  <si>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</si>
  <si>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</si>
  <si>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</si>
  <si>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</si>
  <si>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</si>
  <si>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</si>
  <si>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</si>
  <si>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</si>
  <si>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</si>
  <si>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</si>
  <si>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</si>
  <si>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</si>
  <si>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</si>
  <si>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</si>
  <si>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</si>
  <si>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</si>
  <si>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</si>
  <si>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</si>
  <si>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</si>
  <si>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</si>
  <si>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</si>
  <si>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</si>
  <si>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</si>
  <si>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</si>
  <si>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</si>
  <si>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</si>
  <si>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</si>
  <si>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</si>
  <si>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</si>
  <si>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</si>
  <si>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</si>
  <si>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</si>
  <si>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</si>
  <si>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</si>
  <si>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</si>
  <si>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</si>
  <si>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</si>
  <si>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</si>
  <si>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</si>
  <si>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</si>
  <si>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</si>
  <si>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</si>
  <si>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</si>
  <si>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</si>
  <si>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</si>
  <si>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</si>
  <si>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</si>
  <si>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</si>
  <si>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</si>
  <si>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</si>
  <si>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</si>
  <si>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</si>
  <si>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</si>
  <si>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</si>
  <si>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</si>
  <si>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</si>
  <si>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</si>
  <si>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</si>
  <si>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</si>
  <si>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</si>
  <si>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</si>
  <si>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</si>
  <si>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</si>
  <si>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</si>
  <si>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</si>
  <si>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</si>
  <si>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</si>
  <si>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</si>
  <si>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</si>
  <si>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</si>
  <si>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</si>
  <si>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</si>
  <si>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</si>
  <si>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</si>
  <si>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</si>
  <si>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</si>
  <si>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</si>
  <si>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</si>
  <si>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</si>
  <si>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</si>
  <si>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</si>
  <si>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</si>
  <si>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</si>
  <si>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</si>
  <si>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</si>
  <si>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</si>
  <si>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</si>
  <si>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</si>
  <si>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</si>
  <si>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</si>
  <si>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</si>
  <si>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</si>
  <si>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</si>
  <si>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</si>
  <si>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</si>
  <si>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</si>
  <si>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</si>
  <si>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</si>
  <si>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</si>
  <si>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</si>
  <si>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</si>
  <si>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</si>
  <si>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</si>
  <si>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</si>
  <si>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</si>
  <si>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</si>
  <si>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</si>
  <si>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</si>
  <si>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</si>
  <si>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</si>
  <si>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</si>
  <si>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</si>
  <si>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</si>
  <si>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</si>
  <si>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</si>
  <si>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</si>
  <si>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</si>
  <si>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</si>
  <si>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</si>
  <si>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</si>
  <si>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</si>
  <si>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</si>
  <si>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</si>
  <si>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</si>
  <si>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</si>
  <si>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</si>
  <si>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</si>
  <si>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</si>
  <si>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</si>
  <si>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</si>
  <si>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</si>
  <si>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</si>
  <si>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</si>
  <si>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</si>
  <si>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</si>
  <si>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</si>
  <si>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</si>
  <si>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</si>
  <si>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</si>
  <si>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</si>
  <si>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</si>
  <si>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</si>
  <si>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</si>
  <si>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</si>
  <si>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</si>
  <si>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</si>
  <si>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</si>
  <si>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</si>
  <si>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</si>
  <si>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</si>
  <si>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</si>
  <si>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</si>
  <si>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</si>
  <si>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</si>
  <si>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</si>
  <si>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</si>
  <si>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</si>
  <si>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</si>
  <si>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</si>
  <si>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</si>
  <si>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</si>
  <si>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</si>
  <si>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</si>
  <si>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</si>
  <si>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</si>
  <si>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</si>
  <si>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</si>
  <si>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</si>
  <si>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</si>
  <si>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</si>
  <si>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</si>
  <si>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</si>
  <si>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</si>
  <si>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</si>
  <si>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</si>
  <si>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</si>
  <si>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</si>
  <si>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</si>
  <si>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</si>
  <si>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</si>
  <si>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</si>
  <si>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</si>
  <si>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</si>
  <si>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</si>
  <si>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</si>
  <si>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</si>
  <si>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</si>
  <si>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</si>
  <si>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</si>
  <si>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</si>
  <si>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</si>
  <si>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</si>
  <si>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</si>
  <si>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</si>
  <si>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</si>
  <si>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</si>
  <si>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</si>
  <si>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</si>
  <si>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</si>
  <si>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</si>
  <si>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</si>
  <si>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</si>
  <si>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</si>
  <si>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</si>
  <si>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</si>
  <si>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</si>
  <si>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</si>
  <si>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</si>
  <si>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</si>
  <si>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</si>
  <si>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</si>
  <si>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</si>
  <si>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</si>
  <si>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</si>
  <si>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</si>
  <si>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</si>
  <si>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</si>
  <si>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</si>
  <si>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</si>
  <si>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</si>
  <si>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</si>
  <si>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</si>
  <si>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</si>
  <si>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</si>
  <si>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</si>
  <si>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</si>
  <si>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</si>
  <si>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</si>
  <si>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</si>
  <si>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</si>
  <si>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</si>
  <si>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</si>
  <si>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</si>
  <si>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</si>
  <si>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</si>
  <si>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</si>
  <si>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</si>
  <si>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</si>
  <si>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</si>
  <si>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</si>
  <si>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</si>
  <si>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</si>
  <si>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</si>
  <si>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</si>
  <si>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</si>
  <si>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</si>
  <si>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</si>
  <si>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</si>
  <si>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</si>
  <si>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</si>
  <si>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</si>
  <si>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</si>
  <si>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</si>
  <si>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</si>
  <si>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</si>
  <si>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</si>
  <si>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</si>
  <si>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</si>
  <si>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</si>
  <si>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</si>
  <si>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</si>
  <si>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</si>
  <si>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</si>
  <si>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</si>
  <si>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</si>
  <si>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</si>
  <si>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</si>
  <si>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</si>
  <si>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</si>
  <si>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</si>
  <si>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</si>
  <si>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</si>
  <si>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</si>
  <si>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</si>
  <si>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</si>
  <si>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</si>
  <si>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</si>
  <si>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</si>
  <si>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</si>
  <si>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</si>
  <si>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</si>
  <si>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</si>
  <si>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</si>
  <si>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</si>
  <si>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</si>
  <si>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</si>
  <si>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</si>
  <si>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</si>
  <si>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</si>
  <si>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</si>
  <si>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</si>
  <si>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</si>
  <si>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</si>
  <si>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</si>
  <si>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</si>
  <si>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</si>
  <si>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</si>
  <si>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</si>
  <si>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</si>
  <si>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</si>
  <si>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</si>
  <si>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</si>
  <si>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</si>
  <si>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</si>
  <si>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</si>
  <si>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</si>
  <si>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</si>
  <si>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</si>
  <si>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</si>
  <si>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</si>
  <si>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</si>
  <si>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</si>
  <si>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</si>
  <si>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</si>
  <si>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</si>
  <si>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</si>
  <si>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</si>
  <si>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</si>
  <si>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</si>
  <si>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</si>
  <si>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</si>
  <si>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</si>
  <si>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</si>
  <si>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</si>
  <si>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</si>
  <si>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</si>
  <si>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</si>
  <si>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</si>
  <si>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</si>
  <si>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</si>
  <si>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</si>
  <si>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</si>
  <si>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</si>
  <si>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</si>
  <si>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</si>
  <si>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</si>
  <si>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</si>
  <si>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</si>
  <si>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</si>
  <si>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</si>
  <si>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</si>
  <si>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</si>
  <si>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</si>
  <si>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</si>
  <si>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</si>
  <si>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</si>
  <si>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</si>
  <si>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</si>
  <si>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</si>
  <si>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</si>
  <si>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</si>
  <si>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</si>
  <si>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</si>
  <si>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</si>
  <si>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</si>
  <si>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</si>
  <si>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</si>
  <si>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</si>
  <si>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</si>
  <si>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</si>
  <si>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</si>
  <si>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</si>
  <si>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</si>
  <si>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</si>
  <si>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</si>
  <si>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</si>
  <si>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</si>
  <si>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</si>
  <si>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</si>
  <si>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</si>
  <si>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</si>
  <si>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</si>
  <si>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</si>
  <si>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</si>
  <si>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</si>
  <si>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</si>
  <si>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</si>
  <si>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</si>
  <si>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</si>
  <si>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</si>
  <si>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</si>
  <si>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</si>
  <si>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</si>
  <si>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</si>
  <si>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</si>
  <si>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</si>
  <si>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</si>
  <si>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</si>
  <si>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</si>
  <si>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</si>
  <si>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</si>
  <si>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</si>
  <si>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</si>
  <si>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</si>
  <si>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</si>
  <si>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</si>
  <si>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</si>
  <si>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</si>
  <si>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</si>
  <si>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</si>
  <si>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</si>
  <si>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</si>
  <si>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</si>
  <si>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</si>
  <si>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</si>
  <si>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</si>
  <si>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</si>
  <si>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</si>
  <si>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</si>
  <si>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</si>
  <si>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</si>
  <si>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</si>
  <si>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</si>
  <si>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</si>
  <si>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</si>
  <si>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</si>
  <si>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</si>
  <si>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</si>
  <si>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</si>
  <si>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</si>
  <si>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</si>
  <si>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</si>
  <si>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</si>
  <si>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</si>
  <si>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</si>
  <si>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</si>
  <si>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</si>
  <si>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</si>
  <si>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</si>
  <si>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</si>
  <si>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</si>
  <si>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</si>
  <si>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</si>
  <si>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</si>
  <si>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</si>
  <si>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</si>
  <si>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</si>
  <si>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</si>
  <si>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</si>
  <si>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</si>
  <si>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</si>
  <si>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</si>
  <si>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</si>
  <si>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</si>
  <si>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</si>
  <si>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</si>
  <si>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</si>
  <si>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</si>
  <si>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</si>
  <si>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</si>
  <si>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</si>
  <si>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</si>
  <si>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</si>
  <si>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</si>
  <si>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</si>
  <si>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</si>
  <si>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</si>
  <si>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</si>
  <si>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</si>
  <si>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</si>
  <si>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</si>
  <si>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</si>
  <si>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</si>
  <si>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</si>
  <si>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</si>
  <si>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</si>
  <si>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</si>
  <si>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</si>
  <si>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</si>
  <si>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</si>
  <si>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</si>
  <si>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</si>
  <si>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</si>
  <si>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</si>
  <si>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</si>
  <si>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</si>
  <si>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</si>
  <si>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</si>
  <si>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</si>
  <si>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</si>
  <si>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</si>
  <si>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</si>
  <si>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</si>
  <si>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</si>
  <si>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</si>
  <si>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</si>
  <si>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</si>
  <si>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</si>
  <si>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</si>
  <si>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</si>
  <si>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</si>
  <si>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</si>
  <si>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</si>
  <si>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</si>
  <si>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</si>
  <si>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</si>
  <si>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</si>
  <si>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</si>
  <si>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</si>
  <si>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</si>
  <si>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</si>
  <si>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</si>
  <si>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</si>
  <si>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</si>
  <si>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</si>
  <si>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</si>
  <si>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</si>
  <si>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</si>
  <si>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</si>
  <si>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</si>
  <si>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</si>
  <si>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</si>
  <si>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</si>
  <si>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</si>
  <si>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</si>
  <si>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</si>
  <si>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</si>
  <si>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</si>
  <si>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</si>
  <si>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</si>
  <si>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</si>
  <si>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</si>
  <si>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</si>
  <si>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</si>
  <si>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</si>
  <si>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</si>
  <si>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</si>
  <si>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</si>
  <si>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</si>
  <si>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</si>
  <si>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</si>
  <si>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</si>
  <si>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</si>
  <si>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</si>
  <si>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</si>
  <si>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</si>
  <si>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</si>
  <si>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</si>
  <si>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</si>
  <si>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</si>
  <si>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</si>
  <si>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</si>
  <si>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</si>
  <si>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</si>
  <si>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</si>
  <si>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</si>
  <si>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</si>
  <si>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</si>
  <si>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</si>
  <si>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</si>
  <si>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</si>
  <si>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</si>
  <si>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</si>
  <si>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</si>
  <si>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</si>
  <si>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</si>
  <si>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</si>
  <si>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</si>
  <si>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</si>
  <si>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</si>
  <si>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</si>
  <si>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</si>
  <si>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</si>
  <si>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</si>
  <si>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</si>
  <si>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</si>
  <si>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</si>
  <si>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</si>
  <si>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</si>
  <si>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</si>
  <si>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</si>
  <si>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</si>
  <si>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</si>
  <si>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</si>
  <si>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</si>
  <si>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</si>
  <si>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</si>
  <si>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</si>
  <si>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</si>
  <si>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</si>
  <si>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</si>
  <si>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</si>
  <si>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</si>
  <si>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</si>
  <si>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</si>
  <si>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</si>
  <si>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</si>
  <si>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</si>
  <si>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</si>
  <si>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</si>
  <si>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</si>
  <si>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</si>
  <si>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</si>
  <si>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</si>
  <si>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</si>
  <si>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</si>
  <si>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</si>
  <si>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</si>
  <si>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</si>
  <si>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</si>
  <si>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</si>
  <si>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</si>
  <si>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</si>
  <si>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</si>
  <si>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</si>
  <si>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</si>
  <si>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</si>
  <si>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</si>
  <si>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</si>
  <si>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</si>
  <si>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</si>
  <si>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</si>
  <si>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</si>
  <si>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</si>
  <si>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</si>
  <si>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</si>
  <si>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</si>
  <si>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</si>
  <si>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</si>
  <si>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</si>
  <si>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</si>
  <si>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</si>
  <si>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</si>
  <si>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</si>
  <si>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</si>
  <si>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</si>
  <si>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</si>
  <si>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</si>
  <si>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</si>
  <si>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</si>
  <si>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</si>
  <si>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</si>
  <si>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</si>
  <si>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</si>
  <si>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</si>
  <si>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</si>
  <si>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</si>
  <si>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</si>
  <si>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</si>
  <si>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</si>
  <si>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</si>
  <si>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</si>
  <si>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</si>
  <si>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</si>
  <si>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</si>
  <si>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</si>
  <si>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</si>
  <si>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</si>
  <si>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</si>
  <si>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</si>
  <si>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</si>
  <si>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</si>
  <si>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</si>
  <si>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</si>
  <si>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</si>
  <si>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</si>
  <si>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</si>
  <si>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</si>
  <si>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</si>
  <si>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</si>
  <si>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</si>
  <si>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</si>
  <si>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</si>
  <si>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</si>
  <si>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</si>
  <si>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</si>
  <si>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</si>
  <si>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</si>
  <si>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</si>
  <si>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</si>
  <si>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</si>
  <si>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</si>
  <si>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</si>
  <si>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</si>
  <si>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</si>
  <si>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</si>
  <si>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</si>
  <si>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</si>
  <si>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</si>
  <si>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</si>
  <si>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</si>
  <si>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</si>
  <si>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</si>
  <si>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</si>
  <si>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</si>
  <si>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</si>
  <si>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</si>
  <si>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</si>
  <si>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</si>
  <si>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</si>
  <si>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</si>
  <si>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</si>
  <si>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</si>
  <si>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</si>
  <si>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</si>
  <si>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</si>
  <si>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</si>
  <si>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</si>
  <si>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</si>
  <si>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</si>
  <si>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</si>
  <si>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</si>
  <si>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</si>
  <si>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</si>
  <si>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</si>
  <si>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</si>
  <si>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</si>
  <si>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</si>
  <si>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</si>
  <si>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</si>
  <si>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</si>
  <si>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</si>
  <si>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</si>
  <si>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</si>
  <si>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</si>
  <si>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</si>
  <si>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</si>
  <si>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</si>
  <si>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</si>
  <si>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</si>
  <si>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</si>
  <si>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</si>
  <si>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</si>
  <si>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</si>
  <si>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</si>
  <si>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</si>
  <si>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</si>
  <si>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</si>
  <si>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</si>
  <si>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</si>
  <si>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</si>
  <si>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</si>
  <si>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</si>
  <si>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</si>
  <si>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</si>
  <si>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</si>
  <si>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</si>
  <si>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</si>
  <si>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</si>
  <si>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</si>
  <si>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</si>
  <si>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</si>
  <si>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</si>
  <si>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</si>
  <si>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</si>
  <si>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</si>
  <si>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</si>
  <si>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</si>
  <si>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</si>
  <si>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</si>
  <si>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</si>
  <si>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</si>
  <si>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</si>
  <si>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</si>
  <si>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</si>
  <si>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</si>
  <si>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</si>
  <si>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</si>
  <si>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</si>
  <si>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</si>
  <si>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</si>
  <si>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</si>
  <si>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</si>
  <si>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</si>
  <si>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</si>
  <si>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</si>
  <si>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</si>
  <si>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</si>
  <si>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</si>
  <si>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</si>
  <si>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</si>
  <si>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</si>
  <si>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</si>
  <si>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</si>
  <si>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</si>
  <si>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</si>
  <si>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</si>
  <si>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</si>
  <si>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</si>
  <si>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</si>
  <si>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</si>
  <si>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</si>
  <si>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</si>
  <si>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</si>
  <si>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</si>
  <si>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</si>
  <si>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</si>
  <si>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</si>
  <si>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</si>
  <si>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</si>
  <si>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</si>
  <si>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</si>
  <si>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</si>
  <si>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</si>
  <si>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</si>
  <si>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</si>
  <si>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</si>
  <si>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</si>
  <si>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</si>
  <si>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</si>
  <si>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</si>
  <si>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</si>
  <si>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</si>
  <si>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</si>
  <si>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</si>
  <si>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</si>
  <si>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</si>
  <si>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</si>
  <si>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</si>
  <si>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</si>
  <si>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</si>
  <si>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</si>
  <si>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</si>
  <si>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</si>
  <si>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</si>
  <si>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</si>
  <si>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</si>
  <si>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</si>
  <si>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</si>
  <si>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</si>
  <si>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</si>
  <si>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</si>
  <si>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</si>
  <si>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</si>
  <si>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</si>
  <si>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</si>
  <si>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</si>
  <si>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</si>
  <si>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</si>
  <si>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</si>
  <si>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</si>
  <si>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</si>
  <si>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</si>
  <si>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</si>
  <si>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</si>
  <si>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</si>
  <si>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</si>
  <si>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</si>
  <si>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</si>
  <si>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</si>
  <si>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</si>
  <si>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</si>
  <si>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</si>
  <si>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</si>
  <si>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</si>
  <si>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</si>
  <si>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</si>
  <si>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</si>
  <si>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</si>
  <si>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</si>
  <si>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</si>
  <si>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</si>
  <si>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</si>
  <si>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</si>
  <si>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</si>
  <si>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</si>
  <si>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</si>
  <si>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</si>
  <si>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</si>
  <si>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</si>
  <si>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</si>
  <si>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</si>
  <si>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</si>
  <si>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</si>
  <si>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</si>
  <si>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</si>
  <si>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</si>
  <si>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</si>
  <si>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</si>
  <si>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</si>
  <si>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</si>
  <si>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</si>
  <si>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</si>
  <si>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</si>
  <si>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</si>
  <si>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</si>
  <si>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</si>
  <si>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</si>
  <si>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</si>
  <si>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</si>
  <si>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</si>
  <si>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</si>
  <si>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</si>
  <si>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</si>
  <si>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</si>
  <si>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</si>
  <si>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</si>
  <si>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</si>
  <si>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</si>
  <si>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</si>
  <si>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</si>
  <si>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</si>
  <si>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</si>
  <si>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</si>
  <si>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</si>
  <si>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</si>
  <si>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</si>
  <si>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</si>
  <si>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</si>
  <si>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</si>
  <si>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</si>
  <si>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</si>
  <si>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</si>
  <si>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</si>
  <si>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</si>
  <si>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</si>
  <si>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</si>
  <si>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</si>
  <si>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</si>
  <si>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</si>
  <si>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</si>
  <si>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</si>
  <si>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</si>
  <si>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</si>
  <si>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</si>
  <si>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</si>
  <si>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</si>
  <si>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</si>
  <si>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</si>
  <si>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</si>
  <si>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</si>
  <si>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</si>
  <si>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</si>
  <si>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</si>
  <si>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</si>
  <si>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</si>
  <si>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</si>
  <si>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</si>
  <si>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</si>
  <si>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</si>
  <si>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</si>
  <si>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</si>
  <si>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</si>
  <si>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</si>
  <si>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</si>
  <si>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</si>
  <si>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</si>
  <si>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</si>
  <si>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</si>
  <si>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</si>
  <si>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</si>
  <si>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</si>
  <si>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</si>
  <si>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</si>
  <si>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</si>
  <si>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</si>
  <si>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</si>
  <si>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</si>
  <si>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</si>
  <si>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</si>
  <si>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</si>
  <si>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</si>
  <si>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</si>
  <si>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</si>
  <si>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</si>
  <si>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</si>
  <si>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</si>
  <si>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</si>
  <si>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</si>
  <si>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</si>
  <si>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</si>
  <si>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</si>
  <si>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</si>
  <si>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</si>
  <si>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</si>
  <si>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</si>
  <si>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</si>
  <si>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</si>
  <si>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</si>
  <si>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</si>
  <si>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</si>
  <si>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</si>
  <si>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</si>
  <si>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</si>
  <si>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</si>
  <si>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</si>
  <si>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</si>
  <si>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</si>
  <si>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</si>
  <si>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</si>
  <si>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</si>
  <si>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</si>
  <si>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</si>
  <si>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</si>
  <si>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</si>
  <si>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</si>
  <si>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</si>
  <si>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</si>
  <si>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</si>
  <si>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</si>
  <si>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</si>
  <si>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</si>
  <si>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</si>
  <si>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</si>
  <si>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</si>
  <si>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</si>
  <si>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</si>
  <si>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</si>
  <si>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</si>
  <si>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</si>
  <si>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</si>
  <si>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</si>
  <si>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</si>
  <si>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</si>
  <si>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</si>
  <si>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</si>
  <si>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</si>
  <si>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</si>
  <si>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</si>
  <si>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</si>
  <si>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</si>
  <si>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</si>
  <si>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</si>
  <si>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</si>
  <si>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</si>
  <si>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</si>
  <si>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</si>
  <si>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</si>
  <si>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</si>
  <si>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</si>
  <si>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</si>
  <si>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</si>
  <si>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</si>
  <si>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</si>
  <si>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</si>
  <si>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</si>
  <si>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</si>
  <si>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</si>
  <si>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</si>
  <si>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</si>
  <si>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</si>
  <si>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</si>
  <si>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</si>
  <si>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</si>
  <si>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</si>
  <si>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</si>
  <si>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</si>
  <si>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</si>
  <si>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</si>
  <si>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</si>
  <si>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</si>
  <si>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</si>
  <si>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</si>
  <si>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</si>
  <si>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</si>
  <si>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</si>
  <si>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</si>
  <si>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</si>
  <si>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</si>
  <si>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</si>
  <si>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</si>
  <si>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</si>
  <si>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</si>
  <si>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</si>
  <si>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</si>
  <si>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</si>
  <si>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</si>
  <si>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</si>
  <si>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</si>
  <si>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</si>
  <si>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</si>
  <si>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</si>
  <si>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</si>
  <si>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</si>
  <si>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</si>
  <si>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</si>
  <si>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</si>
  <si>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</si>
  <si>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</si>
  <si>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</si>
  <si>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</si>
  <si>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</si>
  <si>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</si>
  <si>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</si>
  <si>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</si>
  <si>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</si>
  <si>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</si>
  <si>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</si>
  <si>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</si>
  <si>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</si>
  <si>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</si>
  <si>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</si>
  <si>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</si>
  <si>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</si>
  <si>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</si>
  <si>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</si>
  <si>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</si>
  <si>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</si>
  <si>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</si>
  <si>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</si>
  <si>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</si>
  <si>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</si>
  <si>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</si>
  <si>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</si>
  <si>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</si>
  <si>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</si>
  <si>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</si>
  <si>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</si>
  <si>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</si>
  <si>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</si>
  <si>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</si>
  <si>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</si>
  <si>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</si>
  <si>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</si>
  <si>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</si>
  <si>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</si>
  <si>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</si>
  <si>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</si>
  <si>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</si>
  <si>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</si>
  <si>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</si>
  <si>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</si>
  <si>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</si>
  <si>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</si>
  <si>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</si>
  <si>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</si>
  <si>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</si>
  <si>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</si>
  <si>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</si>
  <si>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</si>
  <si>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</si>
  <si>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</si>
  <si>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</si>
  <si>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</si>
  <si>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</si>
  <si>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</si>
  <si>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</si>
  <si>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</si>
  <si>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</si>
  <si>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</si>
  <si>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</si>
  <si>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</si>
  <si>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</si>
  <si>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</si>
  <si>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</si>
  <si>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</si>
  <si>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</si>
  <si>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</si>
  <si>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</si>
  <si>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</si>
  <si>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</si>
  <si>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</si>
  <si>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</si>
  <si>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</si>
  <si>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</si>
  <si>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</si>
  <si>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</si>
  <si>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</si>
  <si>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</si>
  <si>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</si>
  <si>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</si>
  <si>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</si>
  <si>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</si>
  <si>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</si>
  <si>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</si>
  <si>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</si>
  <si>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</si>
  <si>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</si>
  <si>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</si>
  <si>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</si>
  <si>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</si>
  <si>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</si>
  <si>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</si>
  <si>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</si>
  <si>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</si>
  <si>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</si>
  <si>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</si>
  <si>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</si>
  <si>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</si>
  <si>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</si>
  <si>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</si>
  <si>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</si>
  <si>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</si>
  <si>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</si>
  <si>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</si>
  <si>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</si>
  <si>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</si>
  <si>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</si>
  <si>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</si>
  <si>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</si>
  <si>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</si>
  <si>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</si>
  <si>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</si>
  <si>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</si>
  <si>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</si>
  <si>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</si>
  <si>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</si>
  <si>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</si>
  <si>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</si>
  <si>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</si>
  <si>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</si>
  <si>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</si>
  <si>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</si>
  <si>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</si>
  <si>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</si>
  <si>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</si>
  <si>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</si>
  <si>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</si>
  <si>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</si>
  <si>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</si>
  <si>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</si>
  <si>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</si>
  <si>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</si>
  <si>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</si>
  <si>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</si>
  <si>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</si>
  <si>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</si>
  <si>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</si>
  <si>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</si>
  <si>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</si>
  <si>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</si>
  <si>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</si>
  <si>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</si>
  <si>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</si>
  <si>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</si>
  <si>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</si>
  <si>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</si>
  <si>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</si>
  <si>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</si>
  <si>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</si>
  <si>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</si>
  <si>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</si>
  <si>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</si>
  <si>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</si>
  <si>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</si>
  <si>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</si>
  <si>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</si>
  <si>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</si>
  <si>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</si>
  <si>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</si>
  <si>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</si>
  <si>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</si>
  <si>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</si>
  <si>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</si>
  <si>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</si>
  <si>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</si>
  <si>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</si>
  <si>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</si>
  <si>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</si>
  <si>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</si>
  <si>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</si>
  <si>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</si>
  <si>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</si>
  <si>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</si>
  <si>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</si>
  <si>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</si>
  <si>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</si>
  <si>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</si>
  <si>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</si>
  <si>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</si>
  <si>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</si>
  <si>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</si>
  <si>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</si>
  <si>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</si>
  <si>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</si>
  <si>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</si>
  <si>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</si>
  <si>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</si>
  <si>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</si>
  <si>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</si>
  <si>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</si>
  <si>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</si>
  <si>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</si>
  <si>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</si>
  <si>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</si>
  <si>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</si>
  <si>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</si>
  <si>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</si>
  <si>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</si>
  <si>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</si>
  <si>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</si>
  <si>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</si>
  <si>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</si>
  <si>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</si>
  <si>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</si>
  <si>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</si>
  <si>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</si>
  <si>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</si>
  <si>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</si>
  <si>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</si>
  <si>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</si>
  <si>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</si>
  <si>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</si>
  <si>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</si>
  <si>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</si>
  <si>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</si>
  <si>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</si>
  <si>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</si>
  <si>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</si>
  <si>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</si>
  <si>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</si>
  <si>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</si>
  <si>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</si>
  <si>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</si>
  <si>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</si>
  <si>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</si>
  <si>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</si>
  <si>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</si>
  <si>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</si>
  <si>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</si>
  <si>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</si>
  <si>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</si>
  <si>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</si>
  <si>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</si>
  <si>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</si>
  <si>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</si>
  <si>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</si>
  <si>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</si>
  <si>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</si>
  <si>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</si>
  <si>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</si>
  <si>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</si>
  <si>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</si>
  <si>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</si>
  <si>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</si>
  <si>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</si>
  <si>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</si>
  <si>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</si>
  <si>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</si>
  <si>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</si>
  <si>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</si>
  <si>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</si>
  <si>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</si>
  <si>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</si>
  <si>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</si>
  <si>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</si>
  <si>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</si>
  <si>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</si>
  <si>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</si>
  <si>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</si>
  <si>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</si>
  <si>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</si>
  <si>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</si>
  <si>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</si>
  <si>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</si>
  <si>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</si>
  <si>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</si>
  <si>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</si>
  <si>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</si>
  <si>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</si>
  <si>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</si>
  <si>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</si>
  <si>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</si>
  <si>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</si>
  <si>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</si>
  <si>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</si>
  <si>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</si>
  <si>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</si>
  <si>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</si>
  <si>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</si>
  <si>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</si>
  <si>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</si>
  <si>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</si>
  <si>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</si>
  <si>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</si>
  <si>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</si>
  <si>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</si>
  <si>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</si>
  <si>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</si>
  <si>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</si>
  <si>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</si>
  <si>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</si>
  <si>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</si>
  <si>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</si>
  <si>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</si>
  <si>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</si>
  <si>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</si>
  <si>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</si>
  <si>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</si>
  <si>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</si>
  <si>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</si>
  <si>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</si>
  <si>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</si>
  <si>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</si>
  <si>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</si>
  <si>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</si>
  <si>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</si>
  <si>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</si>
  <si>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</si>
  <si>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</si>
  <si>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</si>
  <si>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</si>
  <si>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</si>
  <si>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</si>
  <si>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</si>
  <si>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</si>
  <si>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</si>
  <si>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</si>
  <si>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</si>
  <si>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</si>
  <si>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</si>
  <si>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</si>
  <si>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</si>
  <si>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</si>
  <si>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</si>
  <si>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</si>
  <si>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</si>
  <si>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</si>
  <si>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</si>
  <si>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</si>
  <si>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</si>
  <si>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</si>
  <si>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</si>
  <si>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</si>
  <si>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</si>
  <si>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</si>
  <si>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</si>
  <si>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</si>
  <si>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</si>
  <si>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</si>
  <si>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</si>
  <si>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</si>
  <si>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</si>
  <si>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</si>
  <si>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</si>
  <si>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</si>
  <si>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</si>
  <si>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</si>
  <si>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</si>
  <si>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</si>
  <si>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</si>
  <si>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</si>
  <si>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</si>
  <si>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</si>
  <si>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</si>
  <si>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</si>
  <si>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</si>
  <si>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</si>
  <si>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</si>
  <si>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</si>
  <si>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</si>
  <si>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</si>
  <si>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</si>
  <si>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</si>
  <si>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</si>
  <si>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</si>
  <si>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</si>
  <si>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</si>
  <si>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</si>
  <si>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</si>
  <si>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</si>
  <si>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</si>
  <si>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</si>
  <si>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</si>
  <si>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</si>
  <si>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</si>
  <si>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</si>
  <si>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</si>
  <si>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</si>
  <si>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</si>
  <si>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</si>
  <si>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</si>
  <si>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</si>
  <si>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</si>
  <si>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</si>
  <si>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</si>
  <si>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</si>
  <si>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</si>
  <si>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</si>
  <si>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</si>
  <si>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</si>
  <si>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</si>
  <si>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</si>
  <si>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</si>
  <si>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</si>
  <si>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</si>
  <si>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</si>
  <si>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</si>
  <si>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</si>
  <si>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</si>
  <si>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</si>
  <si>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</si>
  <si>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</si>
  <si>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</si>
  <si>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</si>
  <si>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</si>
  <si>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</si>
  <si>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</si>
  <si>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</si>
  <si>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</si>
  <si>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</si>
  <si>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</si>
  <si>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</si>
  <si>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</si>
  <si>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</si>
  <si>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</si>
  <si>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</si>
  <si>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</si>
  <si>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</si>
  <si>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</si>
  <si>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</si>
  <si>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</si>
  <si>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</si>
  <si>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</si>
  <si>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</si>
  <si>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</si>
  <si>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</si>
  <si>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</si>
  <si>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</si>
  <si>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</si>
  <si>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</si>
  <si>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</si>
  <si>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</si>
  <si>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</si>
  <si>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</si>
  <si>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</si>
  <si>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</si>
  <si>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</si>
  <si>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</si>
  <si>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</si>
  <si>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</si>
  <si>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</si>
  <si>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</si>
  <si>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</si>
  <si>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</si>
  <si>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</si>
  <si>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</si>
  <si>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</si>
  <si>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</si>
  <si>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</si>
  <si>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</si>
  <si>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</si>
  <si>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</si>
  <si>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</si>
  <si>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</si>
  <si>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</si>
  <si>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</si>
  <si>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</si>
  <si>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</si>
  <si>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</si>
  <si>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</si>
  <si>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</si>
  <si>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</si>
  <si>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</si>
  <si>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</si>
  <si>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</si>
  <si>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</si>
  <si>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</si>
  <si>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</si>
  <si>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</si>
  <si>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</si>
  <si>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</si>
  <si>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</si>
  <si>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</si>
  <si>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</si>
  <si>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</si>
  <si>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</si>
  <si>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</si>
  <si>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</si>
  <si>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</si>
  <si>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</si>
  <si>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</si>
  <si>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</si>
  <si>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</si>
  <si>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</si>
  <si>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</si>
  <si>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</si>
  <si>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</si>
  <si>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</si>
  <si>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</si>
  <si>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</si>
  <si>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</si>
  <si>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</si>
  <si>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</si>
  <si>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</si>
  <si>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</si>
  <si>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</si>
  <si>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</si>
  <si>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</si>
  <si>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</si>
  <si>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</si>
  <si>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</si>
  <si>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</si>
  <si>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</si>
  <si>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</si>
  <si>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</si>
  <si>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</si>
  <si>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</si>
  <si>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</si>
  <si>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</si>
  <si>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</si>
  <si>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</si>
  <si>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</si>
  <si>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</si>
  <si>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</si>
  <si>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</si>
  <si>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</si>
  <si>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</si>
  <si>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</si>
  <si>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</si>
  <si>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</si>
  <si>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</si>
  <si>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</si>
  <si>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</si>
  <si>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</si>
  <si>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</si>
  <si>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</si>
  <si>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</si>
  <si>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</si>
  <si>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</si>
  <si>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</si>
  <si>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</si>
  <si>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</si>
  <si>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</si>
  <si>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</si>
  <si>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</si>
  <si>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</si>
  <si>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</si>
  <si>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</si>
  <si>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</si>
  <si>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</si>
  <si>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</si>
  <si>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</si>
  <si>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</si>
  <si>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</si>
  <si>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</si>
  <si>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</si>
  <si>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</si>
  <si>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</si>
  <si>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</si>
  <si>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</si>
  <si>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</si>
  <si>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</si>
  <si>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</si>
  <si>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</si>
  <si>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</si>
  <si>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</si>
  <si>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</si>
  <si>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</si>
  <si>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</si>
  <si>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</si>
  <si>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</si>
  <si>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</si>
  <si>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</si>
  <si>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</si>
  <si>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</si>
  <si>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</si>
  <si>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</si>
  <si>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</si>
  <si>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</si>
  <si>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</si>
  <si>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</si>
  <si>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</si>
  <si>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</si>
  <si>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</si>
  <si>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</si>
  <si>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</si>
  <si>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</si>
  <si>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</si>
  <si>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</si>
  <si>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</si>
  <si>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</si>
  <si>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</si>
  <si>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</si>
  <si>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</si>
  <si>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</si>
  <si>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</si>
  <si>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</si>
  <si>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</si>
  <si>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</si>
  <si>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</si>
  <si>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</si>
  <si>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</si>
  <si>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</si>
  <si>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</si>
  <si>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</si>
  <si>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</si>
  <si>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</si>
  <si>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</si>
  <si>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</si>
  <si>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</si>
  <si>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</si>
  <si>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</si>
  <si>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</si>
  <si>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</si>
  <si>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</si>
  <si>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</si>
  <si>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</si>
  <si>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</si>
  <si>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</si>
  <si>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</si>
  <si>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</si>
  <si>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</si>
  <si>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</si>
  <si>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</si>
  <si>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</si>
  <si>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</si>
  <si>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</si>
  <si>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</si>
  <si>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</si>
  <si>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</si>
  <si>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</si>
  <si>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</si>
  <si>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</si>
  <si>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</si>
  <si>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</si>
  <si>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</si>
  <si>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</si>
  <si>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</si>
  <si>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</si>
  <si>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</si>
  <si>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</si>
  <si>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</si>
  <si>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</si>
  <si>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</si>
  <si>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</si>
  <si>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</si>
  <si>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</si>
  <si>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</si>
  <si>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</si>
  <si>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</si>
  <si>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</si>
  <si>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</si>
  <si>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</si>
  <si>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</si>
  <si>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</si>
  <si>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</si>
  <si>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</si>
  <si>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</si>
  <si>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</si>
  <si>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</si>
  <si>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</si>
  <si>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</si>
  <si>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</si>
  <si>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</si>
  <si>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</si>
  <si>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</si>
  <si>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</si>
  <si>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</si>
  <si>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</si>
  <si>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</si>
  <si>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</si>
  <si>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</si>
  <si>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</si>
  <si>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</si>
  <si>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</si>
  <si>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</si>
  <si>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</si>
  <si>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</si>
  <si>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</si>
  <si>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</si>
  <si>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</si>
  <si>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</si>
  <si>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</si>
  <si>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</si>
  <si>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</si>
  <si>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</si>
  <si>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</si>
  <si>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</si>
  <si>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</si>
  <si>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</si>
  <si>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</si>
  <si>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</si>
  <si>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</si>
  <si>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</si>
  <si>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</si>
  <si>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</si>
  <si>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</si>
  <si>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</si>
  <si>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</si>
  <si>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</si>
  <si>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</si>
  <si>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</si>
  <si>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</si>
  <si>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</si>
  <si>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</si>
  <si>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</si>
  <si>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</si>
  <si>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</si>
  <si>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</si>
  <si>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</si>
  <si>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</si>
  <si>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</si>
  <si>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</si>
  <si>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</si>
  <si>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</si>
  <si>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</si>
  <si>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</si>
  <si>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</si>
  <si>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</si>
  <si>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</si>
  <si>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</si>
  <si>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</si>
  <si>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</si>
  <si>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</si>
  <si>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</si>
  <si>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</si>
  <si>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</si>
  <si>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</si>
  <si>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</si>
  <si>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</si>
  <si>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</si>
  <si>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</si>
  <si>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</si>
  <si>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</si>
  <si>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</si>
  <si>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</si>
  <si>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</si>
  <si>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</si>
  <si>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</si>
  <si>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</si>
  <si>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</si>
  <si>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</si>
  <si>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</si>
  <si>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</si>
  <si>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</si>
  <si>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</si>
  <si>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</si>
  <si>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</si>
  <si>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</si>
  <si>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</si>
  <si>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</si>
  <si>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</si>
  <si>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</si>
  <si>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</si>
  <si>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</si>
  <si>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</si>
  <si>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</si>
  <si>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</si>
  <si>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</si>
  <si>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</si>
  <si>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</si>
  <si>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</si>
  <si>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</si>
  <si>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</si>
  <si>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</si>
  <si>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</si>
  <si>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</si>
  <si>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</si>
  <si>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</si>
  <si>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</si>
  <si>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</si>
  <si>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</si>
  <si>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</si>
  <si>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</si>
  <si>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</si>
  <si>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</si>
  <si>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</si>
  <si>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</si>
  <si>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</si>
  <si>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</si>
  <si>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</si>
  <si>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</si>
  <si>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</si>
  <si>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</si>
  <si>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</si>
  <si>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</si>
  <si>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</si>
  <si>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</si>
  <si>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</si>
  <si>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</si>
  <si>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</si>
  <si>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</si>
  <si>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</si>
  <si>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</si>
  <si>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</si>
  <si>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</si>
  <si>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</si>
  <si>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</si>
  <si>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</si>
  <si>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</si>
  <si>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</si>
  <si>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</si>
  <si>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</si>
  <si>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</si>
  <si>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</si>
  <si>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</si>
  <si>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</si>
  <si>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</si>
  <si>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</si>
  <si>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</si>
  <si>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</si>
  <si>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</si>
  <si>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</si>
  <si>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</si>
  <si>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</si>
  <si>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</si>
  <si>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</si>
  <si>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</si>
  <si>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</si>
  <si>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</si>
  <si>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</si>
  <si>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</si>
  <si>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</si>
  <si>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</si>
  <si>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</si>
  <si>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</si>
  <si>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</si>
  <si>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</si>
  <si>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</si>
  <si>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</si>
  <si>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</si>
  <si>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</si>
  <si>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</si>
  <si>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</si>
  <si>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</si>
  <si>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</si>
  <si>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</si>
  <si>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</si>
  <si>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</si>
  <si>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</si>
  <si>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</si>
  <si>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</si>
  <si>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</si>
  <si>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</si>
  <si>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</si>
  <si>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</si>
  <si>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</si>
  <si>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</si>
  <si>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</si>
  <si>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</si>
  <si>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</si>
  <si>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</si>
  <si>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</si>
  <si>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</si>
  <si>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</si>
  <si>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</si>
  <si>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</si>
  <si>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</si>
  <si>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</si>
  <si>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</si>
  <si>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</si>
  <si>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</si>
  <si>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</si>
  <si>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</si>
  <si>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</si>
  <si>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</si>
  <si>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</si>
  <si>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</si>
  <si>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</si>
  <si>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</si>
  <si>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</si>
  <si>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</si>
  <si>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</si>
  <si>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</si>
  <si>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</si>
  <si>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</si>
  <si>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</si>
  <si>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</si>
  <si>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</si>
  <si>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</si>
  <si>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</si>
  <si>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</si>
  <si>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</si>
  <si>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</si>
  <si>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</si>
  <si>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</si>
  <si>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</si>
  <si>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</si>
  <si>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</si>
  <si>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</si>
  <si>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</si>
  <si>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</si>
  <si>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</si>
  <si>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</si>
  <si>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</si>
  <si>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</si>
  <si>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</si>
  <si>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</si>
  <si>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</si>
  <si>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</si>
  <si>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</si>
  <si>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</si>
  <si>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</si>
  <si>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</si>
  <si>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</si>
  <si>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</si>
  <si>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</si>
  <si>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</si>
  <si>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</si>
  <si>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</si>
  <si>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</si>
  <si>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</si>
  <si>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</si>
  <si>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</si>
  <si>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</si>
  <si>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</si>
  <si>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</si>
  <si>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</si>
  <si>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</si>
  <si>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</si>
  <si>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</si>
  <si>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</si>
  <si>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</si>
  <si>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</si>
  <si>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</si>
  <si>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</si>
  <si>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</si>
  <si>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</si>
  <si>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</si>
  <si>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</si>
  <si>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</si>
  <si>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</si>
  <si>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</si>
  <si>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</si>
  <si>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</si>
  <si>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</si>
  <si>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</si>
  <si>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</si>
  <si>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</si>
  <si>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</si>
  <si>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</si>
  <si>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</si>
  <si>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</si>
  <si>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</si>
  <si>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</si>
  <si>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</si>
  <si>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</si>
  <si>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</si>
  <si>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</si>
  <si>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</si>
  <si>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</si>
  <si>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</si>
  <si>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</si>
  <si>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</si>
  <si>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</si>
  <si>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</si>
  <si>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</si>
  <si>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</si>
  <si>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</si>
  <si>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</si>
  <si>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</si>
  <si>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</si>
  <si>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</si>
  <si>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</si>
  <si>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</si>
  <si>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</si>
  <si>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</si>
  <si>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</si>
  <si>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</si>
  <si>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</si>
  <si>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</si>
  <si>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</si>
  <si>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</si>
  <si>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</si>
  <si>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</si>
  <si>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</si>
  <si>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</si>
  <si>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</si>
  <si>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</si>
  <si>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</si>
  <si>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</si>
  <si>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</si>
  <si>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</si>
  <si>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</si>
  <si>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</si>
  <si>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</si>
  <si>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</si>
  <si>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</si>
  <si>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</si>
  <si>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</si>
  <si>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</si>
  <si>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</si>
  <si>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</si>
  <si>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</si>
  <si>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</si>
  <si>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</si>
  <si>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</si>
  <si>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</si>
  <si>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</si>
  <si>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</si>
  <si>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</si>
  <si>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</si>
  <si>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</si>
  <si>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</si>
  <si>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</si>
  <si>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</si>
  <si>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</si>
  <si>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</si>
  <si>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</si>
  <si>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</si>
  <si>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</si>
  <si>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</si>
  <si>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</si>
  <si>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</si>
  <si>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</si>
  <si>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</si>
  <si>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</si>
  <si>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</si>
  <si>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</si>
  <si>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</si>
  <si>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</si>
  <si>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</si>
  <si>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</si>
  <si>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</si>
  <si>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</si>
  <si>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</si>
  <si>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</si>
  <si>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</si>
  <si>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</si>
  <si>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</si>
  <si>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</si>
  <si>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</si>
  <si>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</si>
  <si>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</si>
  <si>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</si>
  <si>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</si>
  <si>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</si>
  <si>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</si>
  <si>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</si>
  <si>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</si>
  <si>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</si>
  <si>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</si>
  <si>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</si>
  <si>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</si>
  <si>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</si>
  <si>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</si>
  <si>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</si>
  <si>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</si>
  <si>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</si>
  <si>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</si>
  <si>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</si>
  <si>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</si>
  <si>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</si>
  <si>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</si>
  <si>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</si>
  <si>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</si>
  <si>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</si>
  <si>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</si>
  <si>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</si>
  <si>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</si>
  <si>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</si>
  <si>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</si>
  <si>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</si>
  <si>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</si>
  <si>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</si>
  <si>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</si>
  <si>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</si>
  <si>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</si>
  <si>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</si>
  <si>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</si>
  <si>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</si>
  <si>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</si>
  <si>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</si>
  <si>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</si>
  <si>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</si>
  <si>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</si>
  <si>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</si>
  <si>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</si>
  <si>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</si>
  <si>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</si>
  <si>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</si>
  <si>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</si>
  <si>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</si>
  <si>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</si>
  <si>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</si>
  <si>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</si>
  <si>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</si>
  <si>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</si>
  <si>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</si>
  <si>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</si>
  <si>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</si>
  <si>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</si>
  <si>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</si>
  <si>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</si>
  <si>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</si>
  <si>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</si>
  <si>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</si>
  <si>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</si>
  <si>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</si>
  <si>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</si>
  <si>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</si>
  <si>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</si>
  <si>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</si>
  <si>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</si>
  <si>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</si>
  <si>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</si>
  <si>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</si>
  <si>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</si>
  <si>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</si>
  <si>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</si>
  <si>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</si>
  <si>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</si>
  <si>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</si>
  <si>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</si>
  <si>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</si>
  <si>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</si>
  <si>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</si>
  <si>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</si>
  <si>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</si>
  <si>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</si>
  <si>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</si>
  <si>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</si>
  <si>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</si>
  <si>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</si>
  <si>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</si>
  <si>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</si>
  <si>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</si>
  <si>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</si>
  <si>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</si>
  <si>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</si>
  <si>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</si>
  <si>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</si>
  <si>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</si>
  <si>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</si>
  <si>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</si>
  <si>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</si>
  <si>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</si>
  <si>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</si>
  <si>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</si>
  <si>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</si>
  <si>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</si>
  <si>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</si>
  <si>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</si>
  <si>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</si>
  <si>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</si>
  <si>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</si>
  <si>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</si>
  <si>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</si>
  <si>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</si>
  <si>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</si>
  <si>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</si>
  <si>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</si>
  <si>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</si>
  <si>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</si>
  <si>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</si>
  <si>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</si>
  <si>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</si>
  <si>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</si>
  <si>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</si>
  <si>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</si>
  <si>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</si>
  <si>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</si>
  <si>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</si>
  <si>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</si>
  <si>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</si>
  <si>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</si>
  <si>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</si>
  <si>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</si>
  <si>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</si>
  <si>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</si>
  <si>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</si>
  <si>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</si>
  <si>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</si>
  <si>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</si>
  <si>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</si>
  <si>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</si>
  <si>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</si>
  <si>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</si>
  <si>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</si>
  <si>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</si>
  <si>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</si>
  <si>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</si>
  <si>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</si>
  <si>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</si>
  <si>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</si>
  <si>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</si>
  <si>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</si>
  <si>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</si>
  <si>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</si>
  <si>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</si>
  <si>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</si>
  <si>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</si>
  <si>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</si>
  <si>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</si>
  <si>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</si>
  <si>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</si>
  <si>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</si>
  <si>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</si>
  <si>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</si>
  <si>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</si>
  <si>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</si>
  <si>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</si>
  <si>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</si>
  <si>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</si>
  <si>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</si>
  <si>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</si>
  <si>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</si>
  <si>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</si>
  <si>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</si>
  <si>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</si>
  <si>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</si>
  <si>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</si>
  <si>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</si>
  <si>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</si>
  <si>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</si>
  <si>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</si>
  <si>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</si>
  <si>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</si>
  <si>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</si>
  <si>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</si>
  <si>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</si>
  <si>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</si>
  <si>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</si>
  <si>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</si>
  <si>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</si>
  <si>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</si>
  <si>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</si>
  <si>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</si>
  <si>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</si>
  <si>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</si>
  <si>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</si>
  <si>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</si>
  <si>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</si>
  <si>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</si>
  <si>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</si>
  <si>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</si>
  <si>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</si>
  <si>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</si>
  <si>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</si>
  <si>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</si>
  <si>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</si>
  <si>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</si>
  <si>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</si>
  <si>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</si>
  <si>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</si>
  <si>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</si>
  <si>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</si>
  <si>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</si>
  <si>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</si>
  <si>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</si>
  <si>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</si>
  <si>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</si>
  <si>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</si>
  <si>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</si>
  <si>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</si>
  <si>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</si>
  <si>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</si>
  <si>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</si>
  <si>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</si>
  <si>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</si>
  <si>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</si>
  <si>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</si>
  <si>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</si>
  <si>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</si>
  <si>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</si>
  <si>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</si>
  <si>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</si>
  <si>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</si>
  <si>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</si>
  <si>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</si>
  <si>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</si>
  <si>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</si>
  <si>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</si>
  <si>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</si>
  <si>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</si>
  <si>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</si>
  <si>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</si>
  <si>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</si>
  <si>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</si>
  <si>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</si>
  <si>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</si>
  <si>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</si>
  <si>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</si>
  <si>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</si>
  <si>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</si>
  <si>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</si>
  <si>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</si>
  <si>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</si>
  <si>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</si>
  <si>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</si>
  <si>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</si>
  <si>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</si>
  <si>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</si>
  <si>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</si>
  <si>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</si>
  <si>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</si>
  <si>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</si>
  <si>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</si>
  <si>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</si>
  <si>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</si>
  <si>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</si>
  <si>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</si>
  <si>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</si>
  <si>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</si>
  <si>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</si>
  <si>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</si>
  <si>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</si>
  <si>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</si>
  <si>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</si>
  <si>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</si>
  <si>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</si>
  <si>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</si>
  <si>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</si>
  <si>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</si>
  <si>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</si>
  <si>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</si>
  <si>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</si>
  <si>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</si>
  <si>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</si>
  <si>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</si>
  <si>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</si>
  <si>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</si>
  <si>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</si>
  <si>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</si>
  <si>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</si>
  <si>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</si>
  <si>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</si>
  <si>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</si>
  <si>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</si>
  <si>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</si>
  <si>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</si>
  <si>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</si>
  <si>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</si>
  <si>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</si>
  <si>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</si>
  <si>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</si>
  <si>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</si>
  <si>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</si>
  <si>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</si>
  <si>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</si>
  <si>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</si>
  <si>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</si>
  <si>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</si>
  <si>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</si>
  <si>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</si>
  <si>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</si>
  <si>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</si>
  <si>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</si>
  <si>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</si>
  <si>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</si>
  <si>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</si>
  <si>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</si>
  <si>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</si>
  <si>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</si>
  <si>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</si>
  <si>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</si>
  <si>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</si>
  <si>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</si>
  <si>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</si>
  <si>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</si>
  <si>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</si>
  <si>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</si>
  <si>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</si>
  <si>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</si>
  <si>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</si>
  <si>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</si>
  <si>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</si>
  <si>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</si>
  <si>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</si>
  <si>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</si>
  <si>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</si>
  <si>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</si>
  <si>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</si>
  <si>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</si>
  <si>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</si>
  <si>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</si>
  <si>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</si>
  <si>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</si>
  <si>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</si>
  <si>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</si>
  <si>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</si>
  <si>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</si>
  <si>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</si>
  <si>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</si>
  <si>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</si>
  <si>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</si>
  <si>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</si>
  <si>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</si>
  <si>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</si>
  <si>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</si>
  <si>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</si>
  <si>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</si>
  <si>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</si>
  <si>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</si>
  <si>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</si>
  <si>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</si>
  <si>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</si>
  <si>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</si>
  <si>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</si>
  <si>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</si>
  <si>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</si>
  <si>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</si>
  <si>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</si>
  <si>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</si>
  <si>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</si>
  <si>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</si>
  <si>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</si>
  <si>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</si>
  <si>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</si>
  <si>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</si>
  <si>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</si>
  <si>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</si>
  <si>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</si>
  <si>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</si>
  <si>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</si>
  <si>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</si>
  <si>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</si>
  <si>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</si>
  <si>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</si>
  <si>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</si>
  <si>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</si>
  <si>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</si>
  <si>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</si>
  <si>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</si>
  <si>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</si>
  <si>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</si>
  <si>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</si>
  <si>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</si>
  <si>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</si>
  <si>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</si>
  <si>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</si>
  <si>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</si>
  <si>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</si>
  <si>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</si>
  <si>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</si>
  <si>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</si>
  <si>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</si>
  <si>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</si>
  <si>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</si>
  <si>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</si>
  <si>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</si>
  <si>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</si>
  <si>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</si>
  <si>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</si>
  <si>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</si>
  <si>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</si>
  <si>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</si>
  <si>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</si>
  <si>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</si>
  <si>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</si>
  <si>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</si>
  <si>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</si>
  <si>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</si>
  <si>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</si>
  <si>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</si>
  <si>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</si>
  <si>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</si>
  <si>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</si>
  <si>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</si>
  <si>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</si>
  <si>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</si>
  <si>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</si>
  <si>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</si>
  <si>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</si>
  <si>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</si>
  <si>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</si>
  <si>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</si>
  <si>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</si>
  <si>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</si>
  <si>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</si>
  <si>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</si>
  <si>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</si>
  <si>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</si>
  <si>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</si>
  <si>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</si>
  <si>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</si>
  <si>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</si>
  <si>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</si>
  <si>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</si>
  <si>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</si>
  <si>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</si>
  <si>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</si>
  <si>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</si>
  <si>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</si>
  <si>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</si>
  <si>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</si>
  <si>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</si>
  <si>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</si>
  <si>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</si>
  <si>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</si>
  <si>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</si>
  <si>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</si>
  <si>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</si>
  <si>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</si>
  <si>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</si>
  <si>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</si>
  <si>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</si>
  <si>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</si>
  <si>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</si>
  <si>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</si>
  <si>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</si>
  <si>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</si>
  <si>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</si>
  <si>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</si>
  <si>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</si>
  <si>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</si>
  <si>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</si>
  <si>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</si>
  <si>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</si>
  <si>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</si>
  <si>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</si>
  <si>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</si>
  <si>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</si>
  <si>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</si>
  <si>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</si>
  <si>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</si>
  <si>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</si>
  <si>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</si>
  <si>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</si>
  <si>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</si>
  <si>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</si>
  <si>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</si>
  <si>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</si>
  <si>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</si>
  <si>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</si>
  <si>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</si>
  <si>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</si>
  <si>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</si>
  <si>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</si>
  <si>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</si>
  <si>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</si>
  <si>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</si>
  <si>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</si>
  <si>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</si>
  <si>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</si>
  <si>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</si>
  <si>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</si>
  <si>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</si>
  <si>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</si>
  <si>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</si>
  <si>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</si>
  <si>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</si>
  <si>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</si>
  <si>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</si>
  <si>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</si>
  <si>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</si>
  <si>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</si>
  <si>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</si>
  <si>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</si>
  <si>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</si>
  <si>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</si>
  <si>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</si>
  <si>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</si>
  <si>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</si>
  <si>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</si>
  <si>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</si>
  <si>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</si>
  <si>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</si>
  <si>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</si>
  <si>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</si>
  <si>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</si>
  <si>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</si>
  <si>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</si>
  <si>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</si>
  <si>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</si>
  <si>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</si>
  <si>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</si>
  <si>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</si>
  <si>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</si>
  <si>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</si>
  <si>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</si>
  <si>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</si>
  <si>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</si>
  <si>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</si>
  <si>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</si>
  <si>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</si>
  <si>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</si>
  <si>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</si>
  <si>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</si>
  <si>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</si>
  <si>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</si>
  <si>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</si>
  <si>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</si>
  <si>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</si>
  <si>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</si>
  <si>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</si>
  <si>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</si>
  <si>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</si>
  <si>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</si>
  <si>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</si>
  <si>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</si>
  <si>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</si>
  <si>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</si>
  <si>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</si>
  <si>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</si>
  <si>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</si>
  <si>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</si>
  <si>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</si>
  <si>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</si>
  <si>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</si>
  <si>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</si>
  <si>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</si>
  <si>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</si>
  <si>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</si>
  <si>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</si>
  <si>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</si>
  <si>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</si>
  <si>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</si>
  <si>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</si>
  <si>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</si>
  <si>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</si>
  <si>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</si>
  <si>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</si>
  <si>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</si>
  <si>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</si>
  <si>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</si>
  <si>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</si>
  <si>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</si>
  <si>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</si>
  <si>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</si>
  <si>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</si>
  <si>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</si>
  <si>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</si>
  <si>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</si>
  <si>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</si>
  <si>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</si>
  <si>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</si>
  <si>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</si>
  <si>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</si>
  <si>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</si>
  <si>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</si>
  <si>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</si>
  <si>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</si>
  <si>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</si>
  <si>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</si>
  <si>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</si>
  <si>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</si>
  <si>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</si>
  <si>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</si>
  <si>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</si>
  <si>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</si>
  <si>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</si>
  <si>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</si>
  <si>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</si>
  <si>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</si>
  <si>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</si>
  <si>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</si>
  <si>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</si>
  <si>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</si>
  <si>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</si>
  <si>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</si>
  <si>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</si>
  <si>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</si>
  <si>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</si>
  <si>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</si>
  <si>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</si>
  <si>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</si>
  <si>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</si>
  <si>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</si>
  <si>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</si>
  <si>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</si>
  <si>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</si>
  <si>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</si>
  <si>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</si>
  <si>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</si>
  <si>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</si>
  <si>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</si>
  <si>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</si>
  <si>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</si>
  <si>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</si>
  <si>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</si>
  <si>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</si>
  <si>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</si>
  <si>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</si>
  <si>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</si>
  <si>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</si>
  <si>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</si>
  <si>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</si>
  <si>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</si>
  <si>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</si>
  <si>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</si>
  <si>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</si>
  <si>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</si>
  <si>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</si>
  <si>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</si>
  <si>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</si>
  <si>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</si>
  <si>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</si>
  <si>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</si>
  <si>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</si>
  <si>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</si>
  <si>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</si>
  <si>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</si>
  <si>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</si>
  <si>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</si>
  <si>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</si>
  <si>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</si>
  <si>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</si>
  <si>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</si>
  <si>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</si>
  <si>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</si>
  <si>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</si>
  <si>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</si>
  <si>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</si>
  <si>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</si>
  <si>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</si>
  <si>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</si>
  <si>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</si>
  <si>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</si>
  <si>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</si>
  <si>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</si>
  <si>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</si>
  <si>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</si>
  <si>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</si>
  <si>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</si>
  <si>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</si>
  <si>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</si>
  <si>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</si>
  <si>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</si>
  <si>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</si>
  <si>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</si>
  <si>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</si>
  <si>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</si>
  <si>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</si>
  <si>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</si>
  <si>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</si>
  <si>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</si>
  <si>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</si>
  <si>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</si>
  <si>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</si>
  <si>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</si>
  <si>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</si>
  <si>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</si>
  <si>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</si>
  <si>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</si>
  <si>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</si>
  <si>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</si>
  <si>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</si>
  <si>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</si>
  <si>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</si>
  <si>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</si>
  <si>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</si>
  <si>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</si>
  <si>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</si>
  <si>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</si>
  <si>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</si>
  <si>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</si>
  <si>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</si>
  <si>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</si>
  <si>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</si>
  <si>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</si>
  <si>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</si>
  <si>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</si>
  <si>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</si>
  <si>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</si>
  <si>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</si>
  <si>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</si>
  <si>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</si>
  <si>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</si>
  <si>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</si>
  <si>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</si>
  <si>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</si>
  <si>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</si>
  <si>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</si>
  <si>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</si>
  <si>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</si>
  <si>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</si>
  <si>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</si>
  <si>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</si>
  <si>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</si>
  <si>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</si>
  <si>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</si>
  <si>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</si>
  <si>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</si>
  <si>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</si>
  <si>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</si>
  <si>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</si>
  <si>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</si>
  <si>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</si>
  <si>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</si>
  <si>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</si>
  <si>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</si>
  <si>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</si>
  <si>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</si>
  <si>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</si>
  <si>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</si>
  <si>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</si>
  <si>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</si>
  <si>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</si>
  <si>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</si>
  <si>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</si>
  <si>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</si>
  <si>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</si>
  <si>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</si>
  <si>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</si>
  <si>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</si>
  <si>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</si>
  <si>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</si>
  <si>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</si>
  <si>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</si>
  <si>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</si>
  <si>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</si>
  <si>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</si>
  <si>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</si>
  <si>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</si>
  <si>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</si>
  <si>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</si>
  <si>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</si>
  <si>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</si>
  <si>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</si>
  <si>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</si>
  <si>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</si>
  <si>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</si>
  <si>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</si>
  <si>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</si>
  <si>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</si>
  <si>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</si>
  <si>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</si>
  <si>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</si>
  <si>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</si>
  <si>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</si>
  <si>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</si>
  <si>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</si>
  <si>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</si>
  <si>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</si>
  <si>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</si>
  <si>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</si>
  <si>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</si>
  <si>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</si>
  <si>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</si>
  <si>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</si>
  <si>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</si>
  <si>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</si>
  <si>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</si>
  <si>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</si>
  <si>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</si>
  <si>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</si>
  <si>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</si>
  <si>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</si>
  <si>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</si>
  <si>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</si>
  <si>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</si>
  <si>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</si>
  <si>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</si>
  <si>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</si>
  <si>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</si>
  <si>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</si>
  <si>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</si>
  <si>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</si>
  <si>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</si>
  <si>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</si>
  <si>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</si>
  <si>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</si>
  <si>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</si>
  <si>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</si>
  <si>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</si>
  <si>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</si>
  <si>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</si>
  <si>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</si>
  <si>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</si>
  <si>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</si>
  <si>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</si>
  <si>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</si>
  <si>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</si>
  <si>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</si>
  <si>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</si>
  <si>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</si>
  <si>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</si>
  <si>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</si>
  <si>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</si>
  <si>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</si>
  <si>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</si>
  <si>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</si>
  <si>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</si>
  <si>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</si>
  <si>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</si>
  <si>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</si>
  <si>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</si>
  <si>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</si>
  <si>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</si>
  <si>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</si>
  <si>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</si>
  <si>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</si>
  <si>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</si>
  <si>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</si>
  <si>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</si>
  <si>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</si>
  <si>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</si>
  <si>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</si>
  <si>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</si>
  <si>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</si>
  <si>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</si>
  <si>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</si>
  <si>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</si>
  <si>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</si>
  <si>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</si>
  <si>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</si>
  <si>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</si>
  <si>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</si>
  <si>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</si>
  <si>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</si>
  <si>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</si>
  <si>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</si>
  <si>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</si>
  <si>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</si>
  <si>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</si>
  <si>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</si>
  <si>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</si>
  <si>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</si>
  <si>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</si>
  <si>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</si>
  <si>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</si>
  <si>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</si>
  <si>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</si>
  <si>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</si>
  <si>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</si>
  <si>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</si>
  <si>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</si>
  <si>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</si>
  <si>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</si>
  <si>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</si>
  <si>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</si>
  <si>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</si>
  <si>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</si>
  <si>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</si>
  <si>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</si>
  <si>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</si>
  <si>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</si>
  <si>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</si>
  <si>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</si>
  <si>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</si>
  <si>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</si>
  <si>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</si>
  <si>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</si>
  <si>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</si>
  <si>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</si>
  <si>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</si>
  <si>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</si>
  <si>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</si>
  <si>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</si>
  <si>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</si>
  <si>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</si>
  <si>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</si>
  <si>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</si>
  <si>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</si>
  <si>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</si>
  <si>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</si>
  <si>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</si>
  <si>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</si>
  <si>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</si>
  <si>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</si>
  <si>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</si>
  <si>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</si>
  <si>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</si>
  <si>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</si>
  <si>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</si>
  <si>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</si>
  <si>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</si>
  <si>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</si>
  <si>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</si>
  <si>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</si>
  <si>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</si>
  <si>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</si>
  <si>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</si>
  <si>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</si>
  <si>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</si>
  <si>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</si>
  <si>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</si>
  <si>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</si>
  <si>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</si>
  <si>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</si>
  <si>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</si>
  <si>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</si>
  <si>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</si>
  <si>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</si>
  <si>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</si>
  <si>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</si>
  <si>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</si>
  <si>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</si>
  <si>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</si>
  <si>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</si>
  <si>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</si>
  <si>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</si>
  <si>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</si>
  <si>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</si>
  <si>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</si>
  <si>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</si>
  <si>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</si>
  <si>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</si>
  <si>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</si>
  <si>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</si>
  <si>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</si>
  <si>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</si>
  <si>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</si>
  <si>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</si>
  <si>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</si>
  <si>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</si>
  <si>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</si>
  <si>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</si>
  <si>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</si>
  <si>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</si>
  <si>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</si>
  <si>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</si>
  <si>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</si>
  <si>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</si>
  <si>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</si>
  <si>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</si>
  <si>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</si>
  <si>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</si>
  <si>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</si>
  <si>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</si>
  <si>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</si>
  <si>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</si>
  <si>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</si>
  <si>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</si>
  <si>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</si>
  <si>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</si>
  <si>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</si>
  <si>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</si>
  <si>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</si>
  <si>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</si>
  <si>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</si>
  <si>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</si>
  <si>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</si>
  <si>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</si>
  <si>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</si>
  <si>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</si>
  <si>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</si>
  <si>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</si>
  <si>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</si>
  <si>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</si>
  <si>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</si>
  <si>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</si>
  <si>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</si>
  <si>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</si>
  <si>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</si>
  <si>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</si>
  <si>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</si>
  <si>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</si>
  <si>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</si>
  <si>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</si>
  <si>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</si>
  <si>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</si>
  <si>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</si>
  <si>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</si>
  <si>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</si>
  <si>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</si>
  <si>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</si>
  <si>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</si>
  <si>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</si>
  <si>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</si>
  <si>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</si>
  <si>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</si>
  <si>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</si>
  <si>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</si>
  <si>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</si>
  <si>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</si>
  <si>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</si>
  <si>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</si>
  <si>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</si>
  <si>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</si>
  <si>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</si>
  <si>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</si>
  <si>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</si>
  <si>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</si>
  <si>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</si>
  <si>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</si>
  <si>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</si>
  <si>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</si>
  <si>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</si>
  <si>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</si>
  <si>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</si>
  <si>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</si>
  <si>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</si>
  <si>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</si>
  <si>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</si>
  <si>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</si>
  <si>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</si>
  <si>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</si>
  <si>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</si>
  <si>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</si>
  <si>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</si>
  <si>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</si>
  <si>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</si>
  <si>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</si>
  <si>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</si>
  <si>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</si>
  <si>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</si>
  <si>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</si>
  <si>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</si>
  <si>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</si>
  <si>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</si>
  <si>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</si>
  <si>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</si>
  <si>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</si>
  <si>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</si>
  <si>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</si>
  <si>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</si>
  <si>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</si>
  <si>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</si>
  <si>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</si>
  <si>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</si>
  <si>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</si>
  <si>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</si>
  <si>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</si>
  <si>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</si>
  <si>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</si>
  <si>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</si>
  <si>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</si>
  <si>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</si>
  <si>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</si>
  <si>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</si>
  <si>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</si>
  <si>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</si>
  <si>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</si>
  <si>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</si>
  <si>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</si>
  <si>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</si>
  <si>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</si>
  <si>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</si>
  <si>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</si>
  <si>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</si>
  <si>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</si>
  <si>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</si>
  <si>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</si>
  <si>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</si>
  <si>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</si>
  <si>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</si>
  <si>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</si>
  <si>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</si>
  <si>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</si>
  <si>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</si>
  <si>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</si>
  <si>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</si>
  <si>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</si>
  <si>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</si>
  <si>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</si>
  <si>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</si>
  <si>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</si>
  <si>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</si>
  <si>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</si>
  <si>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</si>
  <si>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</si>
  <si>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</si>
  <si>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</si>
  <si>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</si>
  <si>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</si>
  <si>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</si>
  <si>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</si>
  <si>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</si>
  <si>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</si>
  <si>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</si>
  <si>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</si>
  <si>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</si>
  <si>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</si>
  <si>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</si>
  <si>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</si>
  <si>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</si>
  <si>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</si>
  <si>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</si>
  <si>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</si>
  <si>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</si>
  <si>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</si>
  <si>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</si>
  <si>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</si>
  <si>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</si>
  <si>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</si>
  <si>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</si>
  <si>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</si>
  <si>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</si>
  <si>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</si>
  <si>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</si>
  <si>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</si>
  <si>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</si>
  <si>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</si>
  <si>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</si>
  <si>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</si>
  <si>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</si>
  <si>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</si>
  <si>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</si>
  <si>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</si>
  <si>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</si>
  <si>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</si>
  <si>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</si>
  <si>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</si>
  <si>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</si>
  <si>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</si>
  <si>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</si>
  <si>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</si>
  <si>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</si>
  <si>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</si>
  <si>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</si>
  <si>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</si>
  <si>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</si>
  <si>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</si>
  <si>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</si>
  <si>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</si>
  <si>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</si>
  <si>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</si>
  <si>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</si>
  <si>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</si>
  <si>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</si>
  <si>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</si>
  <si>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</si>
  <si>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</si>
  <si>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</si>
  <si>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</si>
  <si>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</si>
  <si>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</si>
  <si>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</si>
  <si>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</si>
  <si>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</si>
  <si>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</si>
  <si>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</si>
  <si>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</si>
  <si>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</si>
  <si>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</si>
  <si>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</si>
  <si>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</si>
  <si>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</si>
  <si>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</si>
  <si>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</si>
  <si>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</si>
  <si>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</si>
  <si>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</si>
  <si>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</si>
  <si>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</si>
  <si>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</si>
  <si>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</si>
  <si>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</si>
  <si>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</si>
  <si>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</si>
  <si>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</si>
  <si>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</si>
  <si>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</si>
  <si>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</si>
  <si>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</si>
  <si>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</si>
  <si>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</si>
  <si>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</si>
  <si>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</si>
  <si>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</si>
  <si>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</si>
  <si>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</si>
  <si>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</si>
  <si>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</si>
  <si>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</si>
  <si>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</si>
  <si>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</si>
  <si>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</si>
  <si>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</si>
  <si>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</si>
  <si>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</si>
  <si>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</si>
  <si>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</si>
  <si>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</si>
  <si>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</si>
  <si>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</si>
  <si>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</si>
  <si>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</si>
  <si>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</si>
  <si>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</si>
  <si>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</si>
  <si>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</si>
  <si>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</si>
  <si>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</si>
  <si>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</si>
  <si>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</si>
  <si>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</si>
  <si>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</si>
  <si>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</si>
  <si>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</si>
  <si>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</si>
  <si>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</si>
  <si>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</si>
  <si>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</si>
  <si>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</si>
  <si>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</si>
  <si>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</si>
  <si>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</si>
  <si>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</si>
  <si>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</si>
  <si>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</si>
  <si>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</si>
  <si>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</si>
  <si>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</si>
  <si>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</si>
  <si>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</si>
  <si>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</si>
  <si>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</si>
  <si>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</si>
  <si>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</si>
  <si>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</si>
  <si>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</si>
  <si>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</si>
  <si>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</si>
  <si>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</si>
  <si>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</si>
  <si>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</si>
  <si>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</si>
  <si>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</si>
  <si>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</si>
  <si>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</si>
  <si>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</si>
  <si>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</si>
  <si>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</si>
  <si>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</si>
  <si>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</si>
  <si>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</si>
  <si>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</si>
  <si>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</si>
  <si>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</si>
  <si>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</si>
  <si>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</si>
  <si>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</si>
  <si>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</si>
  <si>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</si>
  <si>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</si>
  <si>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</si>
  <si>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</si>
  <si>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</si>
  <si>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</si>
  <si>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</si>
  <si>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</si>
  <si>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</si>
  <si>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</si>
  <si>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</si>
  <si>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</si>
  <si>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</si>
  <si>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</si>
  <si>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</si>
  <si>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</si>
  <si>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</si>
  <si>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</si>
  <si>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</si>
  <si>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</si>
  <si>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</si>
  <si>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</si>
  <si>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</si>
  <si>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</si>
  <si>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</si>
  <si>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</si>
  <si>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</si>
  <si>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</si>
  <si>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</si>
  <si>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</si>
  <si>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</si>
  <si>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</si>
  <si>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</si>
  <si>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</si>
  <si>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</si>
  <si>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</si>
  <si>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</si>
  <si>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</si>
  <si>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</si>
  <si>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</si>
  <si>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</si>
  <si>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</si>
  <si>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</si>
  <si>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</si>
  <si>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</si>
  <si>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</si>
  <si>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</si>
  <si>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</si>
  <si>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</si>
  <si>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</si>
  <si>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</si>
  <si>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</si>
  <si>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</si>
  <si>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</si>
  <si>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</si>
  <si>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</si>
  <si>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</si>
  <si>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</si>
  <si>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</si>
  <si>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</si>
  <si>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</si>
  <si>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</si>
  <si>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</si>
  <si>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</si>
  <si>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</si>
  <si>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</si>
  <si>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</si>
  <si>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</si>
  <si>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</si>
  <si>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</si>
  <si>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</si>
  <si>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</si>
  <si>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</si>
  <si>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</si>
  <si>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</si>
  <si>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</si>
  <si>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</si>
  <si>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</si>
  <si>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</si>
  <si>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</si>
  <si>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</si>
  <si>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</si>
  <si>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</si>
  <si>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</si>
  <si>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</si>
  <si>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</si>
  <si>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</si>
  <si>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</si>
  <si>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</si>
  <si>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</si>
  <si>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</si>
  <si>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</si>
  <si>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</si>
  <si>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</si>
  <si>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</si>
  <si>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</si>
  <si>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</si>
  <si>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</si>
  <si>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</si>
  <si>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</si>
  <si>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</si>
  <si>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</si>
  <si>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</si>
  <si>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</si>
  <si>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</si>
  <si>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</si>
  <si>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</si>
  <si>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</si>
  <si>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</si>
  <si>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</si>
  <si>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</si>
  <si>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</si>
  <si>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</si>
  <si>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</si>
  <si>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</si>
  <si>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</si>
  <si>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</si>
  <si>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</si>
  <si>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</si>
  <si>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</si>
  <si>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</si>
  <si>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</si>
  <si>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</si>
  <si>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</si>
  <si>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</si>
  <si>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</si>
  <si>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</si>
  <si>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</si>
  <si>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</si>
  <si>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</si>
  <si>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</si>
  <si>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</si>
  <si>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</si>
  <si>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</si>
  <si>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</si>
  <si>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</si>
  <si>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</si>
  <si>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</si>
  <si>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</si>
  <si>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</si>
  <si>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</si>
  <si>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</si>
  <si>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</si>
  <si>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</si>
  <si>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</si>
  <si>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</si>
  <si>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</si>
  <si>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</si>
  <si>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</si>
  <si>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</si>
  <si>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</si>
  <si>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</si>
  <si>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</si>
  <si>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</si>
  <si>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</si>
  <si>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</si>
  <si>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</si>
  <si>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</si>
  <si>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</si>
  <si>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</si>
  <si>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</si>
  <si>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</si>
  <si>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</si>
  <si>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</si>
  <si>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</si>
  <si>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</si>
  <si>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</si>
  <si>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</si>
  <si>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</si>
  <si>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</si>
  <si>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</si>
  <si>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</si>
  <si>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</si>
  <si>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</si>
  <si>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</si>
  <si>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</si>
  <si>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</si>
  <si>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</si>
  <si>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</si>
  <si>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</si>
  <si>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</si>
  <si>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</si>
  <si>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</si>
  <si>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</si>
  <si>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</si>
  <si>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</si>
  <si>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</si>
  <si>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</si>
  <si>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</si>
  <si>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</si>
  <si>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</si>
  <si>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</si>
  <si>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</si>
  <si>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</si>
  <si>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</si>
  <si>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</si>
  <si>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</si>
  <si>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</si>
  <si>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</si>
  <si>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</si>
  <si>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</si>
  <si>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</si>
  <si>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</si>
  <si>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</si>
  <si>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</si>
  <si>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</si>
  <si>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</si>
  <si>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</si>
  <si>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</si>
  <si>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</si>
  <si>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</si>
  <si>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</si>
  <si>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</si>
  <si>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</si>
  <si>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</si>
  <si>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</si>
  <si>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</si>
  <si>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</si>
  <si>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</si>
  <si>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</si>
  <si>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</si>
  <si>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</si>
  <si>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</si>
  <si>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</si>
  <si>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</si>
  <si>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</si>
  <si>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</si>
  <si>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</si>
  <si>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</si>
  <si>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</si>
  <si>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</si>
  <si>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</si>
  <si>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</si>
  <si>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</si>
  <si>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</si>
  <si>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</si>
  <si>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</si>
  <si>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</si>
  <si>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</si>
  <si>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</si>
  <si>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</si>
  <si>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</si>
  <si>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</si>
  <si>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</si>
  <si>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</si>
  <si>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</si>
  <si>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</si>
  <si>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</si>
  <si>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</si>
  <si>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</si>
  <si>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</si>
  <si>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</si>
  <si>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</si>
  <si>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</si>
  <si>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</si>
  <si>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</si>
  <si>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</si>
  <si>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</si>
  <si>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</si>
  <si>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</si>
  <si>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</si>
  <si>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</si>
  <si>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</si>
  <si>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</si>
  <si>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</si>
  <si>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</si>
  <si>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</si>
  <si>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</si>
  <si>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</si>
  <si>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</si>
  <si>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</si>
  <si>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</si>
  <si>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</si>
  <si>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</si>
  <si>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</si>
  <si>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</si>
  <si>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</si>
  <si>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</si>
  <si>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</si>
  <si>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</si>
  <si>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</si>
  <si>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</si>
  <si>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</si>
  <si>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</si>
  <si>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</si>
  <si>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</si>
  <si>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</si>
  <si>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</si>
  <si>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</si>
  <si>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</si>
  <si>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</si>
  <si>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</si>
  <si>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</si>
  <si>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</si>
  <si>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</si>
  <si>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</si>
  <si>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</si>
  <si>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</si>
  <si>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</si>
  <si>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</si>
  <si>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</si>
  <si>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</si>
  <si>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</si>
  <si>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</si>
  <si>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</si>
  <si>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</si>
  <si>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</si>
  <si>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</si>
  <si>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</si>
  <si>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</si>
  <si>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</si>
  <si>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</si>
  <si>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</si>
  <si>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</si>
  <si>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</si>
  <si>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</si>
  <si>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</si>
  <si>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</si>
  <si>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</si>
  <si>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</si>
  <si>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</si>
  <si>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</si>
  <si>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</si>
  <si>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</si>
  <si>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</si>
  <si>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</si>
  <si>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</si>
  <si>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</si>
  <si>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</si>
  <si>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</si>
  <si>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</si>
  <si>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</si>
  <si>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</si>
  <si>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</si>
  <si>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</si>
  <si>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</si>
  <si>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</si>
  <si>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</si>
  <si>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</si>
  <si>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</si>
  <si>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</si>
  <si>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</si>
  <si>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</si>
  <si>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</si>
  <si>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</si>
  <si>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</si>
  <si>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</si>
  <si>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</si>
  <si>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</si>
  <si>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</si>
  <si>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</si>
  <si>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</si>
  <si>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</si>
  <si>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</si>
  <si>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</si>
  <si>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</si>
  <si>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</si>
  <si>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</si>
  <si>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</si>
  <si>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</si>
  <si>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</si>
  <si>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</si>
  <si>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</si>
  <si>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</si>
  <si>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</si>
  <si>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</si>
  <si>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</si>
  <si>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</si>
  <si>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</si>
  <si>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</si>
  <si>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</si>
  <si>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</si>
  <si>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</si>
  <si>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</si>
  <si>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</si>
  <si>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</si>
  <si>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</si>
  <si>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</si>
  <si>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</si>
  <si>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</si>
  <si>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</si>
  <si>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</si>
  <si>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</si>
  <si>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</si>
  <si>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</si>
  <si>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</si>
  <si>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</si>
  <si>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</si>
  <si>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</si>
  <si>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</si>
  <si>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</si>
  <si>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</si>
  <si>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</si>
  <si>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</si>
  <si>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</si>
  <si>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</si>
  <si>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</si>
  <si>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</si>
  <si>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</si>
  <si>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</si>
  <si>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</si>
  <si>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</si>
  <si>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</si>
  <si>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</si>
  <si>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</si>
  <si>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</si>
  <si>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</si>
  <si>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</si>
  <si>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</si>
  <si>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</si>
  <si>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</si>
  <si>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</si>
  <si>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</si>
  <si>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</si>
  <si>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</si>
  <si>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</si>
  <si>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</si>
  <si>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</si>
  <si>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</si>
  <si>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</si>
  <si>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</si>
  <si>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</si>
  <si>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</si>
  <si>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</si>
  <si>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</si>
  <si>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</si>
  <si>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</si>
  <si>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</si>
  <si>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</si>
  <si>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</si>
  <si>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</si>
  <si>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</si>
  <si>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</si>
  <si>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</si>
  <si>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</si>
  <si>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</si>
  <si>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</si>
  <si>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</si>
  <si>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</si>
  <si>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</si>
  <si>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</si>
  <si>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</si>
  <si>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</si>
  <si>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</si>
  <si>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</si>
  <si>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</si>
  <si>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</si>
  <si>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</si>
  <si>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</si>
  <si>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</si>
  <si>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</si>
  <si>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</si>
  <si>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</si>
  <si>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</si>
  <si>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</si>
  <si>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</si>
  <si>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</si>
  <si>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</si>
  <si>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</si>
  <si>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</si>
  <si>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</si>
  <si>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</si>
  <si>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</si>
  <si>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</si>
  <si>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</si>
  <si>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</si>
  <si>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</si>
  <si>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</si>
  <si>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</si>
  <si>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</si>
  <si>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</si>
  <si>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</si>
  <si>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</si>
  <si>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</si>
  <si>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</si>
  <si>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</si>
  <si>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</si>
  <si>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</si>
  <si>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</si>
  <si>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</si>
  <si>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</si>
  <si>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</si>
  <si>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</si>
  <si>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</si>
  <si>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</si>
  <si>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</si>
  <si>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</si>
  <si>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</si>
  <si>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</si>
  <si>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</si>
  <si>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</si>
  <si>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</si>
  <si>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</si>
  <si>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</si>
  <si>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</si>
  <si>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</si>
  <si>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</si>
  <si>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</si>
  <si>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</si>
  <si>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</si>
  <si>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</si>
  <si>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</si>
  <si>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</si>
  <si>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</si>
  <si>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</si>
  <si>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</si>
  <si>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</si>
  <si>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</si>
  <si>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</si>
  <si>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</si>
  <si>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</si>
  <si>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</si>
  <si>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</si>
  <si>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</si>
  <si>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</si>
  <si>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</si>
  <si>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</si>
  <si>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</si>
  <si>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</si>
  <si>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</si>
  <si>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</si>
  <si>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</si>
  <si>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</si>
  <si>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</si>
  <si>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</si>
  <si>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</si>
  <si>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</si>
  <si>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</si>
  <si>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</si>
  <si>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</si>
  <si>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</si>
  <si>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</si>
  <si>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</si>
  <si>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</si>
  <si>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</si>
  <si>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</si>
  <si>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</si>
  <si>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</si>
  <si>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</si>
  <si>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</si>
  <si>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</si>
  <si>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</si>
  <si>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</si>
  <si>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</si>
  <si>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</si>
  <si>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</si>
  <si>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</si>
  <si>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</si>
  <si>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</si>
  <si>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</si>
  <si>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</si>
  <si>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</si>
  <si>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</si>
  <si>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</si>
  <si>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</si>
  <si>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</si>
  <si>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</si>
  <si>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</si>
  <si>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</si>
  <si>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</si>
  <si>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</si>
  <si>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</si>
  <si>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</si>
  <si>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</si>
  <si>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</si>
  <si>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</si>
  <si>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</si>
  <si>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</si>
  <si>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</si>
  <si>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</si>
  <si>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</si>
  <si>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</si>
  <si>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</si>
  <si>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</si>
  <si>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</si>
  <si>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</si>
  <si>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</si>
  <si>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</si>
  <si>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</si>
  <si>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</si>
  <si>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</si>
  <si>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</si>
  <si>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</si>
  <si>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</si>
  <si>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</si>
  <si>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</si>
  <si>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</si>
  <si>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</si>
  <si>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</si>
  <si>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</si>
  <si>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</si>
  <si>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</si>
  <si>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</si>
  <si>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</si>
  <si>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</si>
  <si>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</si>
  <si>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</si>
  <si>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</si>
  <si>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</si>
  <si>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</si>
  <si>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</si>
  <si>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</si>
  <si>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</si>
  <si>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</si>
  <si>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</si>
  <si>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</si>
  <si>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</si>
  <si>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</si>
  <si>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</si>
  <si>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</si>
  <si>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</si>
  <si>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</si>
  <si>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</si>
  <si>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</si>
  <si>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</si>
  <si>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</si>
  <si>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</si>
  <si>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</si>
  <si>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</si>
  <si>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</si>
  <si>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</si>
  <si>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</si>
  <si>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</si>
  <si>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</si>
  <si>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</si>
  <si>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</si>
  <si>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</si>
  <si>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</si>
  <si>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</si>
  <si>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</si>
  <si>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</si>
  <si>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</si>
  <si>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</si>
  <si>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</si>
  <si>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</si>
  <si>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</si>
  <si>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</si>
  <si>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</si>
  <si>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</si>
  <si>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</si>
  <si>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</si>
  <si>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</si>
  <si>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</si>
  <si>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</si>
  <si>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</si>
  <si>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</si>
  <si>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</si>
  <si>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</si>
  <si>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</si>
  <si>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</si>
  <si>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</si>
  <si>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</si>
  <si>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</si>
  <si>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</si>
  <si>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</si>
  <si>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</si>
  <si>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</si>
  <si>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</si>
  <si>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</si>
  <si>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</si>
  <si>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</si>
  <si>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</si>
  <si>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</si>
  <si>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</si>
  <si>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</si>
  <si>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</si>
  <si>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</si>
  <si>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</si>
  <si>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</si>
  <si>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</si>
  <si>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</si>
  <si>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</si>
  <si>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</si>
  <si>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</si>
  <si>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</si>
  <si>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</si>
  <si>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</si>
  <si>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</si>
  <si>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</si>
  <si>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</si>
  <si>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</si>
  <si>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</si>
  <si>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</si>
  <si>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</si>
  <si>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</si>
  <si>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</si>
  <si>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</si>
  <si>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</si>
  <si>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</si>
  <si>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</si>
  <si>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</si>
  <si>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</si>
  <si>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</si>
  <si>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</si>
  <si>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</si>
  <si>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</si>
  <si>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</si>
  <si>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</si>
  <si>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</si>
  <si>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</si>
  <si>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</si>
  <si>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</si>
  <si>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</si>
  <si>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</si>
  <si>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</si>
  <si>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</si>
  <si>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</si>
  <si>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</si>
  <si>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</si>
  <si>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</si>
  <si>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</si>
  <si>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</si>
  <si>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</si>
  <si>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</si>
  <si>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</si>
  <si>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</si>
  <si>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</si>
  <si>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</si>
  <si>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</si>
  <si>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</si>
  <si>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</si>
  <si>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</si>
  <si>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</si>
  <si>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</si>
  <si>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</si>
  <si>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</si>
  <si>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</si>
  <si>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</si>
  <si>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</si>
  <si>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</si>
  <si>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</si>
  <si>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</si>
  <si>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</si>
  <si>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</si>
  <si>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</si>
  <si>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</si>
  <si>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</si>
  <si>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</si>
  <si>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</si>
  <si>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</si>
  <si>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</si>
  <si>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</si>
  <si>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</si>
  <si>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</si>
  <si>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</si>
  <si>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</si>
  <si>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</si>
  <si>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</si>
  <si>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</si>
  <si>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</si>
  <si>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</si>
  <si>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</si>
  <si>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</si>
  <si>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</si>
  <si>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</si>
  <si>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</si>
  <si>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</si>
  <si>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</si>
  <si>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</si>
  <si>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</si>
  <si>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</si>
  <si>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</si>
  <si>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</si>
  <si>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</si>
  <si>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</si>
  <si>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</si>
  <si>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</si>
  <si>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</si>
  <si>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</si>
  <si>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</si>
  <si>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</si>
  <si>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</si>
  <si>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</si>
  <si>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</si>
  <si>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</si>
  <si>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</si>
  <si>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</si>
  <si>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</si>
  <si>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</si>
  <si>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</si>
  <si>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</si>
  <si>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</si>
  <si>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</si>
  <si>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</si>
  <si>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</si>
  <si>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</si>
  <si>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</si>
  <si>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</si>
  <si>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</si>
  <si>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</si>
  <si>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</si>
  <si>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</si>
  <si>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</si>
  <si>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</si>
  <si>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</si>
  <si>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</si>
  <si>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</si>
  <si>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</si>
  <si>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</si>
  <si>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</si>
  <si>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</si>
  <si>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</si>
  <si>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</si>
  <si>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</si>
  <si>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</si>
  <si>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</si>
  <si>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</si>
  <si>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</si>
  <si>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</si>
  <si>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</si>
  <si>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</si>
  <si>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</si>
  <si>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</si>
  <si>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</si>
  <si>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</si>
  <si>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</si>
  <si>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</si>
  <si>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</si>
  <si>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</si>
  <si>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</si>
  <si>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</si>
  <si>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</si>
  <si>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</si>
  <si>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</si>
  <si>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</si>
  <si>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</si>
  <si>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</si>
  <si>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</si>
  <si>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</si>
  <si>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</si>
  <si>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</si>
  <si>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</si>
  <si>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</si>
  <si>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</si>
  <si>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</si>
  <si>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</si>
  <si>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</si>
  <si>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</si>
  <si>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</si>
  <si>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</si>
  <si>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</si>
  <si>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</si>
  <si>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</si>
  <si>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</si>
  <si>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</si>
  <si>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</si>
  <si>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</si>
  <si>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</si>
  <si>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</si>
  <si>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</si>
  <si>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</si>
  <si>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</si>
  <si>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</si>
  <si>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</si>
  <si>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</si>
  <si>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</si>
  <si>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</si>
  <si>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</si>
  <si>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</si>
  <si>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</si>
  <si>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</si>
  <si>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</si>
  <si>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</si>
  <si>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</si>
  <si>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</si>
  <si>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</si>
  <si>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</si>
  <si>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</si>
  <si>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</si>
  <si>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</si>
  <si>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</si>
  <si>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</si>
  <si>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</si>
  <si>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</si>
  <si>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</si>
  <si>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</si>
  <si>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</si>
  <si>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</si>
  <si>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</si>
  <si>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</si>
  <si>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</si>
  <si>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</si>
  <si>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</si>
  <si>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</si>
  <si>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</si>
  <si>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</si>
  <si>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</si>
  <si>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</si>
  <si>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</si>
  <si>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</si>
  <si>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</si>
  <si>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</si>
  <si>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</si>
  <si>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</si>
  <si>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</si>
  <si>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</si>
  <si>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</si>
  <si>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</si>
  <si>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</si>
  <si>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</si>
  <si>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</si>
  <si>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</si>
  <si>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</si>
  <si>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</si>
  <si>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</si>
  <si>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</si>
  <si>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</si>
  <si>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</si>
  <si>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</si>
  <si>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</si>
  <si>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</si>
  <si>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</si>
  <si>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</si>
  <si>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</si>
  <si>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</si>
  <si>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</si>
  <si>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</si>
  <si>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</si>
  <si>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</si>
  <si>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</si>
  <si>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</si>
  <si>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</si>
  <si>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</si>
  <si>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</si>
  <si>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</si>
  <si>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</si>
  <si>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</si>
  <si>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</si>
  <si>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</si>
  <si>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</si>
  <si>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</si>
  <si>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</si>
  <si>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</si>
  <si>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</si>
  <si>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</si>
  <si>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</si>
  <si>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</si>
  <si>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</si>
  <si>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</si>
  <si>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</si>
  <si>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</si>
  <si>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</si>
  <si>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</si>
  <si>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</si>
  <si>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</si>
  <si>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</si>
  <si>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</si>
  <si>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</si>
  <si>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</si>
  <si>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</si>
  <si>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</si>
  <si>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</si>
  <si>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</si>
  <si>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</si>
  <si>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</si>
  <si>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</si>
  <si>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</si>
  <si>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</si>
  <si>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</si>
  <si>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</si>
  <si>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</si>
  <si>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</si>
  <si>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</si>
  <si>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</si>
  <si>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</si>
  <si>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</si>
  <si>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</si>
  <si>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</si>
  <si>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</si>
  <si>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</si>
  <si>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</si>
  <si>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</si>
  <si>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</si>
  <si>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</si>
  <si>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</si>
  <si>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</si>
  <si>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</si>
  <si>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</si>
  <si>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</si>
  <si>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</si>
  <si>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</si>
  <si>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</si>
  <si>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</si>
  <si>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</si>
  <si>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</si>
  <si>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</si>
  <si>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</si>
  <si>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</si>
  <si>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</si>
  <si>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</si>
  <si>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</si>
  <si>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</si>
  <si>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</si>
  <si>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</si>
  <si>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</si>
  <si>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</si>
  <si>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</si>
  <si>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</si>
  <si>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</si>
  <si>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</si>
  <si>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</si>
  <si>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</si>
  <si>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</si>
  <si>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</si>
  <si>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</si>
  <si>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</si>
  <si>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</si>
  <si>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</si>
  <si>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</si>
  <si>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</si>
  <si>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</si>
  <si>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</si>
  <si>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</si>
  <si>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</si>
  <si>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</si>
  <si>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</si>
  <si>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</si>
  <si>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</si>
  <si>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</si>
  <si>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</si>
  <si>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</si>
  <si>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</si>
  <si>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</si>
  <si>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</si>
  <si>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</si>
  <si>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</si>
  <si>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</si>
  <si>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</si>
  <si>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</si>
  <si>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</si>
  <si>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</si>
  <si>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</si>
  <si>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</si>
  <si>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</si>
  <si>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</si>
  <si>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</si>
  <si>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</si>
  <si>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</si>
  <si>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</si>
  <si>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</si>
  <si>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</si>
  <si>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</si>
  <si>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</si>
  <si>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</si>
  <si>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</si>
  <si>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</si>
  <si>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</si>
  <si>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</si>
  <si>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</si>
  <si>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</si>
  <si>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</si>
  <si>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</si>
  <si>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</si>
  <si>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</si>
  <si>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</si>
  <si>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</si>
  <si>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</si>
  <si>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</si>
  <si>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</si>
  <si>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</si>
  <si>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</si>
  <si>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</si>
  <si>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</si>
  <si>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</si>
  <si>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</si>
  <si>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</si>
  <si>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</si>
  <si>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</si>
  <si>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</si>
  <si>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</si>
  <si>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</si>
  <si>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</si>
  <si>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</si>
  <si>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</si>
  <si>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</si>
  <si>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</si>
  <si>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</si>
  <si>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</si>
  <si>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</si>
  <si>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</si>
  <si>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</si>
  <si>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</si>
  <si>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</si>
  <si>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</si>
  <si>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</si>
  <si>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</si>
  <si>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</si>
  <si>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</si>
  <si>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</si>
  <si>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</si>
  <si>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</si>
  <si>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</si>
  <si>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</si>
  <si>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</si>
  <si>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</si>
  <si>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</si>
  <si>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</si>
  <si>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</si>
  <si>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</si>
  <si>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</si>
  <si>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</si>
  <si>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</si>
  <si>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</si>
  <si>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</si>
  <si>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</si>
  <si>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</si>
  <si>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</si>
  <si>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</si>
  <si>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</si>
  <si>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</si>
  <si>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</si>
  <si>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</si>
  <si>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</si>
  <si>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</si>
  <si>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</si>
  <si>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</si>
  <si>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</si>
  <si>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</si>
  <si>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</si>
  <si>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</si>
  <si>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</si>
  <si>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</si>
  <si>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</si>
  <si>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</si>
  <si>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</si>
  <si>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</si>
  <si>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</si>
  <si>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</si>
  <si>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</si>
  <si>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</si>
  <si>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</si>
  <si>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</si>
  <si>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</si>
  <si>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</si>
  <si>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</si>
  <si>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</si>
  <si>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</si>
  <si>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</si>
  <si>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</si>
  <si>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</si>
  <si>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</si>
  <si>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</si>
  <si>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</si>
  <si>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</si>
  <si>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</si>
  <si>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</si>
  <si>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</si>
  <si>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</si>
  <si>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</si>
  <si>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</si>
  <si>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</si>
  <si>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</si>
  <si>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</si>
  <si>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</si>
  <si>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</si>
  <si>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</si>
  <si>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</si>
  <si>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</si>
  <si>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</si>
  <si>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</si>
  <si>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</si>
  <si>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</si>
  <si>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</si>
  <si>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</si>
  <si>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</si>
  <si>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</si>
  <si>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</si>
  <si>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</si>
  <si>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</si>
  <si>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</si>
  <si>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</si>
  <si>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</si>
  <si>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</si>
  <si>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</si>
  <si>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</si>
  <si>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</si>
  <si>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</si>
  <si>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</si>
  <si>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</si>
  <si>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</si>
  <si>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</si>
  <si>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</si>
  <si>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</si>
  <si>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</si>
  <si>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</si>
  <si>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</si>
  <si>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</si>
  <si>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</si>
  <si>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</si>
  <si>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</si>
  <si>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</si>
  <si>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</si>
  <si>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</si>
  <si>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</si>
  <si>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</si>
  <si>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</si>
  <si>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</si>
  <si>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</si>
  <si>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</si>
  <si>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</si>
  <si>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</si>
  <si>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</si>
  <si>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</si>
  <si>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</si>
  <si>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</si>
  <si>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</si>
  <si>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</si>
  <si>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</si>
  <si>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</si>
  <si>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</si>
  <si>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</si>
  <si>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</si>
  <si>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</si>
  <si>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</si>
  <si>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</si>
  <si>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</si>
  <si>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</si>
  <si>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</si>
  <si>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</si>
  <si>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</si>
  <si>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</si>
  <si>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</si>
  <si>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</si>
  <si>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</si>
  <si>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</si>
  <si>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</si>
  <si>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</si>
  <si>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</si>
  <si>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</si>
  <si>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</si>
  <si>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</si>
  <si>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</si>
  <si>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</si>
  <si>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</si>
  <si>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</si>
  <si>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</si>
  <si>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</si>
  <si>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</si>
  <si>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</si>
  <si>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</si>
  <si>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</si>
  <si>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</si>
  <si>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</si>
  <si>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</si>
  <si>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</si>
  <si>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</si>
  <si>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</si>
  <si>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</si>
  <si>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</si>
  <si>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</si>
  <si>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</si>
  <si>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</si>
  <si>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</si>
  <si>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</si>
  <si>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</si>
  <si>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</si>
  <si>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</si>
  <si>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</si>
  <si>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</si>
  <si>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</si>
  <si>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</si>
  <si>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</si>
  <si>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</si>
  <si>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</si>
  <si>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</si>
  <si>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</si>
  <si>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</si>
  <si>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</si>
  <si>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</si>
  <si>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</si>
  <si>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</si>
  <si>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</si>
  <si>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</si>
  <si>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</si>
  <si>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</si>
  <si>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</si>
  <si>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</si>
  <si>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</si>
  <si>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</si>
  <si>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</si>
  <si>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</si>
  <si>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</si>
  <si>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</si>
  <si>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</si>
  <si>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</si>
  <si>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</si>
  <si>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</si>
  <si>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</si>
  <si>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</si>
  <si>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</si>
  <si>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</si>
  <si>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</si>
  <si>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</si>
  <si>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</si>
  <si>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</si>
  <si>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</si>
  <si>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</si>
  <si>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</si>
  <si>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</si>
  <si>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</si>
  <si>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</si>
  <si>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</si>
  <si>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</si>
  <si>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</si>
  <si>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</si>
  <si>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</si>
  <si>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</si>
  <si>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</si>
  <si>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</si>
  <si>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</si>
  <si>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</si>
  <si>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</si>
  <si>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</si>
  <si>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</si>
  <si>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</si>
  <si>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</si>
  <si>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</si>
  <si>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</si>
  <si>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</si>
  <si>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</si>
  <si>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</si>
  <si>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</si>
  <si>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</si>
  <si>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</si>
  <si>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</si>
  <si>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</si>
  <si>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</si>
  <si>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</si>
  <si>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</si>
  <si>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</si>
  <si>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</si>
  <si>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</si>
  <si>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</si>
  <si>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</si>
  <si>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</si>
  <si>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</si>
  <si>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</si>
  <si>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</si>
  <si>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</si>
  <si>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</si>
  <si>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</si>
  <si>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</si>
  <si>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</si>
  <si>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</si>
  <si>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</si>
  <si>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</si>
  <si>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</si>
  <si>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</si>
  <si>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</si>
  <si>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</si>
  <si>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</si>
  <si>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</si>
  <si>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</si>
  <si>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</si>
  <si>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</si>
  <si>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</si>
  <si>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</si>
  <si>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</si>
  <si>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</si>
  <si>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</si>
  <si>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</si>
  <si>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</si>
  <si>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</si>
  <si>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</si>
  <si>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</si>
  <si>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</si>
  <si>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</si>
  <si>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</si>
  <si>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</si>
  <si>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</si>
  <si>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</si>
  <si>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</si>
  <si>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</si>
  <si>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</si>
  <si>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</si>
  <si>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</si>
  <si>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</si>
  <si>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</si>
  <si>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</si>
  <si>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</si>
  <si>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</si>
  <si>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</si>
  <si>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</si>
  <si>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</si>
  <si>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</si>
  <si>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</si>
  <si>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</si>
  <si>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</si>
  <si>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</si>
  <si>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</si>
  <si>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</si>
  <si>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</si>
  <si>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</si>
  <si>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</si>
  <si>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</si>
  <si>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</si>
  <si>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</si>
  <si>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</si>
  <si>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</si>
  <si>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</si>
  <si>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</si>
  <si>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</si>
  <si>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</si>
  <si>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</si>
  <si>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</si>
  <si>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</si>
  <si>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</si>
  <si>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</si>
  <si>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</si>
  <si>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</si>
  <si>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</si>
  <si>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</si>
  <si>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</si>
  <si>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</si>
  <si>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</si>
  <si>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</si>
  <si>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</si>
  <si>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</si>
  <si>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</si>
  <si>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</si>
  <si>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</si>
  <si>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</si>
  <si>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</si>
  <si>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</si>
  <si>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</si>
  <si>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</si>
  <si>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</si>
  <si>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</si>
  <si>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</si>
  <si>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</si>
  <si>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</si>
  <si>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</si>
  <si>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</si>
  <si>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</si>
  <si>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</si>
  <si>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</si>
  <si>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</si>
  <si>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</si>
  <si>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</si>
  <si>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</si>
  <si>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</si>
  <si>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</si>
  <si>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</si>
  <si>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</si>
  <si>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</si>
  <si>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</si>
  <si>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</si>
  <si>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</si>
  <si>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</si>
  <si>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</si>
  <si>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</si>
  <si>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</si>
  <si>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</si>
  <si>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</si>
  <si>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</si>
  <si>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</si>
  <si>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</si>
  <si>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</si>
  <si>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</si>
  <si>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</si>
  <si>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</si>
  <si>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</si>
  <si>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</si>
  <si>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</si>
  <si>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</si>
  <si>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</si>
  <si>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</si>
  <si>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</si>
  <si>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</si>
  <si>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</si>
  <si>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</si>
  <si>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</si>
  <si>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</si>
  <si>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</si>
  <si>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</si>
  <si>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</si>
  <si>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</si>
  <si>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</si>
  <si>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</si>
  <si>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</si>
  <si>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</si>
  <si>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</si>
  <si>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</si>
  <si>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</si>
  <si>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</si>
  <si>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</si>
  <si>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</si>
  <si>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</si>
  <si>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</si>
  <si>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</si>
  <si>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</si>
  <si>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</si>
  <si>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</si>
  <si>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</si>
  <si>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</si>
  <si>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</si>
  <si>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</si>
  <si>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</si>
  <si>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</si>
  <si>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</si>
  <si>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</si>
  <si>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</si>
  <si>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</si>
  <si>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</si>
  <si>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</si>
  <si>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</si>
  <si>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</si>
  <si>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</si>
  <si>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</si>
  <si>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</si>
  <si>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</si>
  <si>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</si>
  <si>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</si>
  <si>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</si>
  <si>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</si>
  <si>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</si>
  <si>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</si>
  <si>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</si>
  <si>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</si>
  <si>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</si>
  <si>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</si>
  <si>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</si>
  <si>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</si>
  <si>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</si>
  <si>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</si>
  <si>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</si>
  <si>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</si>
  <si>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</si>
  <si>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</si>
  <si>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</si>
  <si>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</si>
  <si>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</si>
  <si>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</si>
  <si>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</si>
  <si>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</si>
  <si>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</si>
  <si>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</si>
  <si>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</si>
  <si>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</si>
  <si>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</si>
  <si>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</si>
  <si>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</si>
  <si>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</si>
  <si>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</si>
  <si>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</si>
  <si>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</si>
  <si>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</si>
  <si>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</si>
  <si>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</si>
  <si>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</si>
  <si>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</si>
  <si>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</si>
  <si>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</si>
  <si>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</si>
  <si>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</si>
  <si>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</si>
  <si>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</si>
  <si>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</si>
  <si>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</si>
  <si>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</si>
  <si>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</si>
  <si>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</si>
  <si>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</si>
  <si>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</si>
  <si>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</si>
  <si>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</si>
  <si>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</si>
  <si>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</si>
  <si>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</si>
  <si>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</si>
  <si>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</si>
  <si>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</si>
  <si>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</si>
  <si>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</si>
  <si>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</si>
  <si>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</si>
  <si>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</si>
  <si>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</si>
  <si>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</si>
  <si>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</si>
  <si>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</si>
  <si>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</si>
  <si>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</si>
  <si>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</si>
  <si>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</si>
  <si>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</si>
  <si>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</si>
  <si>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</si>
  <si>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</si>
  <si>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</si>
  <si>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</si>
  <si>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</si>
  <si>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</si>
  <si>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</si>
  <si>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</si>
  <si>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</si>
  <si>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</si>
  <si>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</si>
  <si>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</si>
  <si>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</si>
  <si>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</si>
  <si>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</si>
  <si>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</si>
  <si>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</si>
  <si>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</si>
  <si>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</si>
  <si>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</si>
  <si>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</si>
  <si>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</si>
  <si>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</si>
  <si>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</si>
  <si>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</si>
  <si>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</si>
  <si>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</si>
  <si>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</si>
  <si>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</si>
  <si>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</si>
  <si>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</si>
  <si>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</si>
  <si>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</si>
  <si>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</si>
  <si>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</si>
  <si>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</si>
  <si>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</si>
  <si>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</si>
  <si>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</si>
  <si>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</si>
  <si>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</si>
  <si>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</si>
  <si>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</si>
  <si>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</si>
  <si>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</si>
  <si>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</si>
  <si>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</si>
  <si>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</si>
  <si>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</si>
  <si>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</si>
  <si>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</si>
  <si>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</si>
  <si>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</si>
  <si>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</si>
  <si>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</si>
  <si>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</si>
  <si>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</si>
  <si>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</si>
  <si>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</si>
  <si>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</si>
  <si>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</si>
  <si>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</si>
  <si>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</si>
  <si>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</si>
  <si>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</si>
  <si>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</si>
  <si>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</si>
  <si>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</si>
  <si>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</si>
  <si>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</si>
  <si>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</si>
  <si>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</si>
  <si>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</si>
  <si>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</si>
  <si>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</si>
  <si>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</si>
  <si>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</si>
  <si>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</si>
  <si>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</si>
  <si>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</si>
  <si>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</si>
  <si>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</si>
  <si>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</si>
  <si>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</si>
  <si>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</si>
  <si>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</si>
  <si>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</si>
  <si>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</si>
  <si>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</si>
  <si>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</si>
  <si>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</si>
  <si>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</si>
  <si>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</si>
  <si>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</si>
  <si>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</si>
  <si>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</si>
  <si>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</si>
  <si>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</si>
  <si>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</si>
  <si>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</si>
  <si>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</si>
  <si>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</si>
  <si>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</si>
  <si>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</si>
  <si>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</si>
  <si>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</si>
  <si>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</si>
  <si>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</si>
  <si>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</si>
  <si>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</si>
  <si>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</si>
  <si>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</si>
  <si>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</si>
  <si>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</si>
  <si>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</si>
  <si>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</si>
  <si>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</si>
  <si>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</si>
  <si>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</si>
  <si>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</si>
  <si>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</si>
  <si>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</si>
  <si>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</si>
  <si>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</si>
  <si>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</si>
  <si>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</si>
  <si>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</si>
  <si>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</si>
  <si>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</si>
  <si>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</si>
  <si>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</si>
  <si>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</si>
  <si>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</si>
  <si>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</si>
  <si>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</si>
  <si>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</si>
  <si>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</si>
  <si>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</si>
  <si>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</si>
  <si>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</si>
  <si>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</si>
  <si>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</si>
  <si>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</si>
  <si>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</si>
  <si>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</si>
  <si>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</si>
  <si>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</si>
  <si>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</si>
  <si>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</si>
  <si>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</si>
  <si>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</si>
  <si>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</si>
  <si>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</si>
  <si>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</si>
  <si>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</si>
  <si>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</si>
  <si>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</si>
  <si>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</si>
  <si>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</si>
  <si>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</si>
  <si>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</si>
  <si>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</si>
  <si>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</si>
  <si>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</si>
  <si>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</si>
  <si>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</si>
  <si>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</si>
  <si>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</si>
  <si>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</si>
  <si>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</si>
  <si>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</si>
  <si>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</si>
  <si>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</si>
  <si>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</si>
  <si>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</si>
  <si>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</si>
  <si>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</si>
  <si>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</si>
  <si>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</si>
  <si>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</si>
  <si>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</si>
  <si>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</si>
  <si>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</si>
  <si>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</si>
  <si>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</si>
  <si>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</si>
  <si>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</si>
  <si>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</si>
  <si>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</si>
  <si>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</si>
  <si>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</si>
  <si>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</si>
  <si>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</si>
  <si>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</si>
  <si>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</si>
  <si>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</si>
  <si>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</si>
  <si>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</si>
  <si>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</si>
  <si>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</si>
  <si>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</si>
  <si>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</si>
  <si>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</si>
  <si>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</si>
  <si>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</si>
  <si>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</si>
  <si>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</si>
  <si>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</si>
  <si>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</si>
  <si>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</si>
  <si>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</si>
  <si>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</si>
  <si>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</si>
  <si>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</si>
  <si>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</si>
  <si>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</si>
  <si>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</si>
  <si>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</si>
  <si>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</si>
  <si>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</si>
  <si>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</si>
  <si>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</si>
  <si>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</si>
  <si>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</si>
  <si>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</si>
  <si>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</si>
  <si>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</si>
  <si>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</si>
  <si>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</si>
  <si>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</si>
  <si>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</si>
  <si>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</si>
  <si>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</si>
  <si>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</si>
  <si>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</si>
  <si>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</si>
  <si>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</si>
  <si>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</si>
  <si>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</si>
  <si>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</si>
  <si>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</si>
  <si>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</si>
  <si>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</si>
  <si>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</si>
  <si>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</si>
  <si>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</si>
  <si>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</si>
  <si>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</si>
  <si>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</si>
  <si>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</si>
  <si>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</si>
  <si>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</si>
  <si>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</si>
  <si>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</si>
  <si>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</si>
  <si>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</si>
  <si>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</si>
  <si>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</si>
  <si>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</si>
  <si>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</si>
  <si>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</si>
  <si>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</si>
  <si>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</si>
  <si>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</si>
  <si>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</si>
  <si>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</si>
  <si>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</si>
  <si>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</si>
  <si>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</si>
  <si>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</si>
  <si>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</si>
  <si>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</si>
  <si>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</si>
  <si>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</si>
  <si>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</si>
  <si>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</si>
  <si>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</si>
  <si>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</si>
  <si>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</si>
  <si>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</si>
  <si>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</si>
  <si>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</si>
  <si>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</si>
  <si>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</si>
  <si>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</si>
  <si>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</si>
  <si>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</si>
  <si>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</si>
  <si>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</si>
  <si>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</si>
  <si>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</si>
  <si>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</si>
  <si>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</si>
  <si>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</si>
  <si>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</si>
  <si>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</si>
  <si>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</si>
  <si>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</si>
  <si>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</si>
  <si>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</si>
  <si>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</si>
  <si>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</si>
  <si>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</si>
  <si>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</si>
  <si>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</si>
  <si>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</si>
  <si>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</si>
  <si>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</si>
  <si>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</si>
  <si>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</si>
  <si>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</si>
  <si>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</si>
  <si>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</si>
  <si>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</si>
  <si>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</si>
  <si>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</si>
  <si>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</si>
  <si>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</si>
  <si>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</si>
  <si>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</si>
  <si>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</si>
  <si>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</si>
  <si>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</si>
  <si>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</si>
  <si>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</si>
  <si>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</si>
  <si>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</si>
  <si>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</si>
  <si>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</si>
  <si>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</si>
  <si>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</si>
  <si>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</si>
  <si>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</si>
  <si>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</si>
  <si>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</si>
  <si>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</si>
  <si>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</si>
  <si>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</si>
  <si>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</si>
  <si>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</si>
  <si>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</si>
  <si>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</si>
  <si>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</si>
  <si>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</si>
  <si>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</si>
  <si>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</si>
  <si>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</si>
  <si>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</si>
  <si>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</si>
  <si>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</si>
  <si>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</si>
  <si>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</si>
  <si>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</si>
  <si>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</si>
  <si>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</si>
  <si>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</si>
  <si>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</si>
  <si>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</si>
  <si>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</si>
  <si>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</si>
  <si>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</si>
  <si>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</si>
  <si>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</si>
  <si>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</si>
  <si>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</si>
  <si>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</si>
  <si>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</si>
  <si>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</si>
  <si>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</si>
  <si>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</si>
  <si>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</si>
  <si>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</si>
  <si>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</si>
  <si>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</si>
  <si>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</si>
  <si>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</si>
  <si>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</si>
  <si>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</si>
  <si>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</si>
  <si>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</si>
  <si>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</si>
  <si>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</si>
  <si>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</si>
  <si>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</si>
  <si>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</si>
  <si>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</si>
  <si>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</si>
  <si>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</si>
  <si>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</si>
  <si>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</si>
  <si>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</si>
  <si>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</si>
  <si>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</si>
  <si>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</si>
  <si>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</si>
  <si>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</si>
  <si>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</si>
  <si>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</si>
  <si>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</si>
  <si>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</si>
  <si>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</si>
  <si>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</si>
  <si>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</si>
  <si>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</si>
  <si>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</si>
  <si>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</si>
  <si>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</si>
  <si>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</si>
  <si>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</si>
  <si>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</si>
  <si>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</si>
  <si>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</si>
  <si>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</si>
  <si>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</si>
  <si>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</si>
  <si>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</si>
  <si>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</si>
  <si>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</si>
  <si>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</si>
  <si>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</si>
  <si>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</si>
  <si>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</si>
  <si>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</si>
  <si>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</si>
  <si>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</si>
  <si>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</si>
  <si>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</si>
  <si>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</si>
  <si>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</si>
  <si>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</si>
  <si>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</si>
  <si>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</si>
  <si>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</si>
  <si>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</si>
  <si>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</si>
  <si>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</si>
  <si>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</si>
  <si>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</si>
  <si>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</si>
  <si>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</si>
  <si>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</si>
  <si>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</si>
  <si>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</si>
  <si>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</si>
  <si>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</si>
  <si>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</si>
  <si>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</si>
  <si>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</si>
  <si>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</si>
  <si>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</si>
  <si>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</si>
  <si>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</si>
  <si>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</si>
  <si>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</si>
  <si>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</si>
  <si>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</si>
  <si>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</si>
  <si>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</si>
  <si>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</si>
  <si>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</si>
  <si>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</si>
  <si>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</si>
  <si>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</si>
  <si>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</si>
  <si>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</si>
  <si>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</si>
  <si>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</si>
  <si>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</si>
  <si>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</si>
  <si>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</si>
  <si>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</si>
  <si>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</si>
  <si>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</si>
  <si>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</si>
  <si>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</si>
  <si>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</si>
  <si>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</si>
  <si>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</si>
  <si>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</si>
  <si>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</si>
  <si>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</si>
  <si>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</si>
  <si>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</si>
  <si>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</si>
  <si>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</si>
  <si>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</si>
  <si>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</si>
  <si>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</si>
  <si>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</si>
  <si>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</si>
  <si>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</si>
  <si>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</si>
  <si>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</si>
  <si>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</si>
  <si>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</si>
  <si>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</si>
  <si>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</si>
  <si>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</si>
  <si>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</si>
  <si>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</si>
  <si>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</si>
  <si>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</si>
  <si>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</si>
  <si>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</si>
  <si>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</si>
  <si>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</si>
  <si>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</si>
  <si>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</si>
  <si>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</si>
  <si>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</si>
  <si>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</si>
  <si>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</si>
  <si>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</si>
  <si>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</si>
  <si>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</si>
  <si>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</si>
  <si>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</si>
  <si>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</si>
  <si>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</si>
  <si>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</si>
  <si>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</si>
  <si>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</si>
  <si>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</si>
  <si>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</si>
  <si>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</si>
  <si>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</si>
  <si>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</si>
  <si>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</si>
  <si>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</si>
  <si>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</si>
  <si>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</si>
  <si>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</si>
  <si>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</si>
  <si>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</si>
  <si>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</si>
  <si>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</si>
  <si>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</si>
  <si>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</si>
  <si>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</si>
  <si>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</si>
  <si>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</si>
  <si>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</si>
  <si>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</si>
  <si>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</si>
  <si>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</si>
  <si>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</si>
  <si>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</si>
  <si>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</si>
  <si>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</si>
  <si>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</si>
  <si>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</si>
  <si>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</si>
  <si>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</si>
  <si>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</si>
  <si>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</si>
  <si>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</si>
  <si>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</si>
  <si>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</si>
  <si>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</si>
  <si>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</si>
  <si>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</si>
  <si>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</si>
  <si>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</si>
  <si>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</si>
  <si>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</si>
  <si>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</si>
  <si>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</si>
  <si>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</si>
  <si>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</si>
  <si>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</si>
  <si>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</si>
  <si>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</si>
  <si>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</si>
  <si>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</si>
  <si>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</si>
  <si>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</si>
  <si>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</si>
  <si>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</si>
  <si>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</si>
  <si>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</si>
  <si>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</si>
  <si>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</si>
  <si>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</si>
  <si>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</si>
  <si>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</si>
  <si>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</si>
  <si>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</si>
  <si>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</si>
  <si>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</si>
  <si>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</si>
  <si>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</si>
  <si>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</si>
  <si>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</si>
  <si>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</si>
  <si>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</si>
  <si>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</si>
  <si>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</si>
  <si>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</si>
  <si>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</si>
  <si>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</si>
  <si>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</si>
  <si>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</si>
  <si>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</si>
  <si>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</si>
  <si>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</si>
  <si>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</si>
  <si>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</si>
  <si>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</si>
  <si>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</si>
  <si>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</si>
  <si>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</si>
  <si>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</si>
  <si>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</si>
  <si>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</si>
  <si>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</si>
  <si>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</si>
  <si>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</si>
  <si>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</si>
  <si>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</si>
  <si>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</si>
  <si>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</si>
  <si>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</si>
  <si>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</si>
  <si>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</si>
  <si>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</si>
  <si>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</si>
  <si>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</si>
  <si>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</si>
  <si>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</si>
  <si>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</si>
  <si>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</si>
  <si>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</si>
  <si>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</si>
  <si>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</si>
  <si>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</si>
  <si>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</si>
  <si>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</si>
  <si>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</si>
  <si>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</si>
  <si>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</si>
  <si>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</si>
  <si>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</si>
  <si>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</si>
  <si>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</si>
  <si>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</si>
  <si>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</si>
  <si>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</si>
  <si>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</si>
  <si>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</si>
  <si>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</si>
  <si>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</si>
  <si>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</si>
  <si>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</si>
  <si>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</si>
  <si>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</si>
  <si>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</si>
  <si>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</si>
  <si>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</si>
  <si>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</si>
  <si>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</si>
  <si>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</si>
  <si>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</si>
  <si>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</si>
  <si>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</si>
  <si>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</si>
  <si>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</si>
  <si>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</si>
  <si>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</si>
  <si>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</si>
  <si>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</si>
  <si>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</si>
  <si>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</si>
  <si>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</si>
  <si>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</si>
  <si>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</si>
  <si>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</si>
  <si>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</si>
  <si>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</si>
  <si>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</si>
  <si>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</si>
  <si>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</si>
  <si>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</si>
  <si>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</si>
  <si>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</si>
  <si>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</si>
  <si>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</si>
  <si>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</si>
  <si>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</si>
  <si>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</si>
  <si>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</si>
  <si>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</si>
  <si>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</si>
  <si>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</si>
  <si>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</si>
  <si>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</si>
  <si>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</si>
  <si>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</si>
  <si>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</si>
  <si>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</si>
  <si>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</si>
  <si>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</si>
  <si>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</si>
  <si>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</si>
  <si>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</si>
  <si>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</si>
  <si>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</si>
  <si>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</si>
  <si>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</si>
  <si>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</si>
  <si>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</si>
  <si>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</si>
  <si>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</si>
  <si>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</si>
  <si>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</si>
  <si>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</si>
  <si>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</si>
  <si>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</si>
  <si>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</si>
  <si>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</si>
  <si>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</si>
  <si>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</si>
  <si>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</si>
  <si>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</si>
  <si>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</si>
  <si>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</si>
  <si>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</si>
  <si>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</si>
  <si>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</si>
  <si>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</si>
  <si>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</si>
  <si>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</si>
  <si>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</si>
  <si>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</si>
  <si>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</si>
  <si>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</si>
  <si>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</si>
  <si>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</si>
  <si>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</si>
  <si>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</si>
  <si>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</si>
  <si>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</si>
  <si>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</si>
  <si>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</si>
  <si>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</si>
  <si>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</si>
  <si>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</si>
  <si>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</si>
  <si>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</si>
  <si>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</si>
  <si>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</si>
  <si>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</si>
  <si>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</si>
  <si>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</si>
  <si>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</si>
  <si>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</si>
  <si>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</si>
  <si>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</si>
  <si>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</si>
  <si>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</si>
  <si>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</si>
  <si>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</si>
  <si>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</si>
  <si>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</si>
  <si>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</si>
  <si>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</si>
  <si>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</si>
  <si>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</si>
  <si>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</si>
  <si>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</si>
  <si>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</si>
  <si>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</si>
  <si>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</si>
  <si>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</si>
  <si>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</si>
  <si>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</si>
  <si>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</si>
  <si>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</si>
  <si>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</si>
  <si>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</si>
  <si>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</si>
  <si>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</si>
  <si>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</si>
  <si>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</si>
  <si>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</si>
  <si>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</si>
  <si>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</si>
  <si>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</si>
  <si>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</si>
  <si>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</si>
  <si>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</si>
  <si>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</si>
  <si>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</si>
  <si>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</si>
  <si>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</si>
  <si>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</si>
  <si>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</si>
  <si>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</si>
  <si>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</si>
  <si>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</si>
  <si>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</si>
  <si>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</si>
  <si>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</si>
  <si>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</si>
  <si>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</si>
  <si>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</si>
  <si>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</si>
  <si>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</si>
  <si>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</si>
  <si>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</si>
  <si>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</si>
  <si>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</si>
  <si>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</si>
  <si>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</si>
  <si>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</si>
  <si>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</si>
  <si>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</si>
  <si>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</si>
  <si>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</si>
  <si>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</si>
  <si>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</si>
  <si>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</si>
  <si>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</si>
  <si>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</si>
  <si>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</si>
  <si>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</si>
  <si>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</si>
  <si>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</si>
  <si>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</si>
  <si>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</si>
  <si>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</si>
  <si>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</si>
  <si>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</si>
  <si>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</si>
  <si>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</si>
  <si>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</si>
  <si>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</si>
  <si>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</si>
  <si>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</si>
  <si>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</si>
  <si>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</si>
  <si>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</si>
  <si>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</si>
  <si>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</si>
  <si>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</si>
  <si>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</si>
  <si>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</si>
  <si>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</si>
  <si>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</si>
  <si>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</si>
  <si>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</si>
  <si>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</si>
  <si>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</si>
  <si>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</si>
  <si>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</si>
  <si>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</si>
  <si>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</si>
  <si>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</si>
  <si>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</si>
  <si>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</si>
  <si>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</si>
  <si>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</si>
  <si>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</si>
  <si>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</si>
  <si>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</si>
  <si>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</si>
  <si>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</si>
  <si>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</si>
  <si>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</si>
  <si>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</si>
  <si>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</si>
  <si>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</si>
  <si>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</si>
  <si>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</si>
  <si>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</si>
  <si>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</si>
  <si>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</si>
  <si>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</si>
  <si>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</si>
  <si>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</si>
  <si>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</si>
  <si>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</si>
  <si>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</si>
  <si>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</si>
  <si>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</si>
  <si>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</si>
  <si>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</si>
  <si>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</si>
  <si>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</si>
  <si>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</si>
  <si>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</si>
  <si>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</si>
  <si>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</si>
  <si>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</si>
  <si>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</si>
  <si>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</si>
  <si>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</si>
  <si>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</si>
  <si>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</si>
  <si>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</si>
  <si>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</si>
  <si>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</si>
  <si>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</si>
  <si>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</si>
  <si>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</si>
  <si>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</si>
  <si>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</si>
  <si>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</si>
  <si>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</si>
  <si>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</si>
  <si>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</si>
  <si>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</si>
  <si>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</si>
  <si>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</si>
  <si>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</si>
  <si>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</si>
  <si>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</si>
  <si>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</si>
  <si>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</si>
  <si>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</si>
  <si>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</si>
  <si>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</si>
  <si>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</si>
  <si>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</si>
  <si>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</si>
  <si>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</si>
  <si>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</si>
  <si>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</si>
  <si>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</si>
  <si>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</si>
  <si>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</si>
  <si>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</si>
  <si>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</si>
  <si>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</si>
  <si>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</si>
  <si>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</si>
  <si>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</si>
  <si>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</si>
  <si>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</si>
  <si>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</si>
  <si>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</si>
  <si>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</si>
  <si>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</si>
  <si>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</si>
  <si>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</si>
  <si>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</si>
  <si>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</si>
  <si>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</si>
  <si>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</si>
  <si>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</si>
  <si>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</si>
  <si>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</si>
  <si>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</si>
  <si>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</si>
  <si>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</si>
  <si>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</si>
  <si>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</si>
  <si>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</si>
  <si>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</si>
  <si>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</si>
  <si>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</si>
  <si>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</si>
  <si>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</si>
  <si>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</si>
  <si>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</si>
  <si>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</si>
  <si>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</si>
  <si>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</si>
  <si>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</si>
  <si>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</si>
  <si>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</si>
  <si>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</si>
  <si>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</si>
  <si>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</si>
  <si>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</si>
  <si>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</si>
  <si>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</si>
  <si>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</si>
  <si>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</si>
  <si>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</si>
  <si>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</si>
  <si>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</si>
  <si>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</si>
  <si>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</si>
  <si>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</si>
  <si>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</si>
  <si>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</si>
  <si>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</si>
  <si>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</si>
  <si>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</si>
  <si>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</si>
  <si>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</si>
  <si>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</si>
  <si>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</si>
  <si>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</si>
  <si>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</si>
  <si>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</si>
  <si>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</si>
  <si>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</si>
  <si>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</si>
  <si>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</si>
  <si>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</si>
  <si>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</si>
  <si>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</si>
  <si>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</si>
  <si>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</si>
  <si>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</si>
  <si>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</si>
  <si>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</si>
  <si>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</si>
  <si>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</si>
  <si>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</si>
  <si>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</si>
  <si>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</si>
  <si>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</si>
  <si>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</si>
  <si>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</si>
  <si>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</si>
  <si>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</si>
  <si>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</si>
  <si>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</si>
  <si>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</si>
  <si>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</si>
  <si>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</si>
  <si>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</si>
  <si>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</si>
  <si>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</si>
  <si>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</si>
  <si>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</si>
  <si>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</si>
  <si>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</si>
  <si>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</si>
  <si>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</si>
  <si>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</si>
  <si>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</si>
  <si>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</si>
  <si>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</si>
  <si>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</si>
  <si>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</si>
  <si>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</si>
  <si>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</si>
  <si>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</si>
  <si>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</si>
  <si>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</si>
  <si>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</si>
  <si>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</si>
  <si>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</si>
  <si>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</si>
  <si>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</si>
  <si>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</si>
  <si>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</si>
  <si>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</si>
  <si>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</si>
  <si>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</si>
  <si>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</si>
  <si>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</si>
  <si>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</si>
  <si>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</si>
  <si>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</si>
  <si>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</si>
  <si>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</si>
  <si>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</si>
  <si>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</si>
  <si>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</si>
  <si>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</si>
  <si>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</si>
  <si>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</si>
  <si>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</si>
  <si>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</si>
  <si>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</si>
  <si>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</si>
  <si>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</si>
  <si>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</si>
  <si>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</si>
  <si>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</si>
  <si>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</si>
  <si>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</si>
  <si>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</si>
  <si>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</si>
  <si>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</si>
  <si>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</si>
  <si>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</si>
  <si>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</si>
  <si>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</si>
  <si>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</si>
  <si>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</si>
  <si>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</si>
  <si>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</si>
  <si>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</si>
  <si>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</si>
  <si>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</si>
  <si>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</si>
  <si>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</si>
  <si>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</si>
  <si>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</si>
  <si>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</si>
  <si>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</si>
  <si>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</si>
  <si>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</si>
  <si>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</si>
  <si>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</si>
  <si>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</si>
  <si>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</si>
  <si>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</si>
  <si>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</si>
  <si>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</si>
  <si>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</si>
  <si>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</si>
  <si>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</si>
  <si>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</si>
  <si>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</si>
  <si>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</si>
  <si>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</si>
  <si>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</si>
  <si>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</si>
  <si>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</si>
  <si>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</si>
  <si>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</si>
  <si>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</si>
  <si>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</si>
  <si>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</si>
  <si>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</si>
  <si>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</si>
  <si>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</si>
  <si>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</si>
  <si>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</si>
  <si>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</si>
  <si>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</si>
  <si>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</si>
  <si>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</si>
  <si>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</si>
  <si>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</si>
  <si>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</si>
  <si>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</si>
  <si>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</si>
  <si>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</si>
  <si>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</si>
  <si>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</si>
  <si>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</si>
  <si>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</si>
  <si>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</si>
  <si>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</si>
  <si>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</si>
  <si>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</si>
  <si>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</si>
  <si>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</si>
  <si>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</si>
  <si>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</si>
  <si>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</si>
  <si>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</si>
  <si>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</si>
  <si>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</si>
  <si>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</si>
  <si>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</si>
  <si>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</si>
  <si>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</si>
  <si>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</si>
  <si>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</si>
  <si>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</si>
  <si>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</si>
  <si>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</si>
  <si>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</si>
  <si>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</si>
  <si>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</si>
  <si>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</si>
  <si>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</si>
  <si>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</si>
  <si>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</si>
  <si>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</si>
  <si>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</si>
  <si>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</si>
  <si>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</si>
  <si>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</si>
  <si>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</si>
  <si>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</si>
  <si>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</si>
  <si>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</si>
  <si>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</si>
  <si>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</si>
  <si>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</si>
  <si>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</si>
  <si>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</si>
  <si>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</si>
  <si>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</si>
  <si>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</si>
  <si>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</si>
  <si>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</si>
  <si>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</si>
  <si>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</si>
  <si>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</si>
  <si>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</si>
  <si>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</si>
  <si>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</si>
  <si>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</si>
  <si>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</si>
  <si>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</si>
  <si>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</si>
  <si>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</si>
  <si>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</si>
  <si>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</si>
  <si>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</si>
  <si>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</si>
  <si>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</si>
  <si>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</si>
  <si>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</si>
  <si>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</si>
  <si>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</si>
  <si>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</si>
  <si>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</si>
  <si>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</si>
  <si>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</si>
  <si>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</si>
  <si>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</si>
  <si>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</si>
  <si>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</si>
  <si>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</si>
  <si>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</si>
  <si>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</si>
  <si>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</si>
  <si>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</si>
  <si>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</si>
  <si>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</si>
  <si>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</si>
  <si>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</si>
  <si>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</si>
  <si>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</si>
  <si>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</si>
  <si>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</si>
  <si>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</si>
  <si>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</si>
  <si>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</si>
  <si>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</si>
  <si>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</si>
  <si>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</si>
  <si>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</si>
  <si>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</si>
  <si>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</si>
  <si>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</si>
  <si>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</si>
  <si>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</si>
  <si>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</si>
  <si>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</si>
  <si>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</si>
  <si>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</si>
  <si>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</si>
  <si>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</si>
  <si>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</si>
  <si>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</si>
  <si>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</si>
  <si>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</si>
  <si>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</si>
  <si>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</si>
  <si>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</si>
  <si>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</si>
  <si>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</si>
  <si>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</si>
  <si>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</si>
  <si>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</si>
  <si>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</si>
  <si>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</si>
  <si>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</si>
  <si>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</si>
  <si>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</si>
  <si>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</si>
  <si>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</si>
  <si>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</si>
  <si>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</si>
  <si>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</si>
  <si>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</si>
  <si>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</si>
  <si>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</si>
  <si>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</si>
  <si>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</si>
  <si>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</si>
  <si>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</si>
  <si>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</si>
  <si>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</si>
  <si>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</si>
  <si>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</si>
  <si>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</si>
  <si>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</si>
  <si>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</si>
  <si>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</si>
  <si>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</si>
  <si>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</si>
  <si>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</si>
  <si>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</si>
  <si>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</si>
  <si>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</si>
  <si>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</si>
  <si>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</si>
  <si>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</si>
  <si>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</si>
  <si>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</si>
  <si>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</si>
  <si>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</si>
  <si>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</si>
  <si>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</si>
  <si>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</si>
  <si>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</si>
  <si>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</si>
  <si>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</si>
  <si>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</si>
  <si>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</si>
  <si>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</si>
  <si>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</si>
  <si>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</si>
  <si>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</si>
  <si>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</si>
  <si>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</si>
  <si>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</si>
  <si>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</si>
  <si>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</si>
  <si>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</si>
  <si>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</si>
  <si>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</si>
  <si>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</si>
  <si>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</si>
  <si>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</si>
  <si>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</si>
  <si>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</si>
  <si>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</si>
  <si>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</si>
  <si>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</si>
  <si>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</si>
  <si>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</si>
  <si>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</si>
  <si>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</si>
  <si>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</si>
  <si>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</si>
  <si>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</si>
  <si>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</si>
  <si>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</si>
  <si>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</si>
  <si>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</si>
  <si>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</si>
  <si>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</si>
  <si>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</si>
  <si>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</si>
  <si>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</si>
  <si>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</si>
  <si>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</si>
  <si>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</si>
  <si>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</si>
  <si>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</si>
  <si>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</si>
  <si>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</si>
  <si>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</si>
  <si>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</si>
  <si>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</si>
  <si>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</si>
  <si>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</si>
  <si>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</si>
  <si>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</si>
  <si>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</si>
  <si>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</si>
  <si>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</si>
  <si>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</si>
  <si>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</si>
  <si>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</si>
  <si>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</si>
  <si>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</si>
  <si>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</si>
  <si>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</si>
  <si>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</si>
  <si>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</si>
  <si>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</si>
  <si>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</si>
  <si>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</si>
  <si>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</si>
  <si>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</si>
  <si>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</si>
  <si>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</si>
  <si>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</si>
  <si>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</si>
  <si>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</si>
  <si>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</si>
  <si>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</si>
  <si>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</si>
  <si>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</si>
  <si>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</si>
  <si>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</si>
  <si>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</si>
  <si>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</si>
  <si>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</si>
  <si>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</si>
  <si>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</si>
  <si>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</si>
  <si>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</si>
  <si>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</si>
  <si>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</si>
  <si>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</si>
  <si>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</si>
  <si>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</si>
  <si>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</si>
  <si>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</si>
  <si>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</si>
  <si>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</si>
  <si>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</si>
  <si>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</si>
  <si>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</si>
  <si>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</si>
  <si>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</si>
  <si>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</si>
  <si>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</si>
  <si>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</si>
  <si>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</si>
  <si>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</si>
  <si>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</si>
  <si>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</si>
  <si>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</si>
  <si>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</si>
  <si>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</si>
  <si>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</si>
  <si>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</si>
  <si>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</si>
  <si>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</si>
  <si>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</si>
  <si>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</si>
  <si>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</si>
  <si>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</si>
  <si>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</si>
  <si>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</si>
  <si>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</si>
  <si>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</si>
  <si>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</si>
  <si>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</si>
  <si>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</si>
  <si>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</si>
  <si>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</si>
  <si>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</si>
  <si>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</si>
  <si>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</si>
  <si>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</si>
  <si>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</si>
  <si>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</si>
  <si>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</si>
  <si>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</si>
  <si>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</si>
  <si>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</si>
  <si>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</si>
  <si>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</si>
  <si>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</si>
  <si>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</si>
  <si>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</si>
  <si>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</si>
  <si>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</si>
  <si>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</si>
  <si>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</si>
  <si>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</si>
  <si>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</si>
  <si>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</si>
  <si>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</si>
  <si>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</si>
  <si>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</si>
  <si>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</si>
  <si>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</si>
  <si>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</si>
  <si>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</si>
  <si>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</si>
  <si>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</si>
  <si>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</si>
  <si>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</si>
  <si>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</si>
  <si>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</si>
  <si>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</si>
  <si>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</si>
  <si>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</si>
  <si>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</si>
  <si>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</si>
  <si>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</si>
  <si>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</si>
  <si>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</si>
  <si>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</si>
  <si>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</si>
  <si>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</si>
  <si>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</si>
  <si>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</si>
  <si>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</si>
  <si>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</si>
  <si>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</si>
  <si>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</si>
  <si>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</si>
  <si>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</si>
  <si>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</si>
  <si>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</si>
  <si>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</si>
  <si>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</si>
  <si>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</si>
  <si>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</si>
  <si>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</si>
  <si>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</si>
  <si>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</si>
  <si>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</si>
  <si>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</si>
  <si>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</si>
  <si>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</si>
  <si>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</si>
  <si>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</si>
  <si>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</si>
  <si>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</si>
  <si>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</si>
  <si>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</si>
  <si>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</si>
  <si>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</si>
  <si>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</si>
  <si>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</si>
  <si>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</si>
  <si>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</si>
  <si>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</si>
  <si>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</si>
  <si>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</si>
  <si>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</si>
  <si>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</si>
  <si>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</si>
  <si>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</si>
  <si>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</si>
  <si>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</si>
  <si>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</si>
  <si>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</si>
  <si>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</si>
  <si>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</si>
  <si>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</si>
  <si>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</si>
  <si>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</si>
  <si>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</si>
  <si>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</si>
  <si>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</si>
  <si>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</si>
  <si>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</si>
  <si>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</si>
  <si>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</si>
  <si>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</si>
  <si>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</si>
  <si>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</si>
  <si>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</si>
  <si>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</si>
  <si>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</si>
  <si>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</si>
  <si>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</si>
  <si>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</si>
  <si>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</si>
  <si>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</si>
  <si>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</si>
  <si>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</si>
  <si>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</si>
  <si>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</si>
  <si>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</si>
  <si>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</si>
  <si>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</si>
  <si>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</si>
  <si>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</si>
  <si>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</si>
  <si>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</si>
  <si>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</si>
  <si>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</si>
  <si>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</si>
  <si>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</si>
  <si>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</si>
  <si>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</si>
  <si>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</si>
  <si>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</si>
  <si>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</si>
  <si>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</si>
  <si>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</si>
  <si>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</si>
  <si>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</si>
  <si>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</si>
  <si>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</si>
  <si>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</si>
  <si>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</si>
  <si>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</si>
  <si>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</si>
  <si>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</si>
  <si>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</si>
  <si>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</si>
  <si>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</si>
  <si>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</si>
  <si>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</si>
  <si>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</si>
  <si>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</si>
  <si>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</si>
  <si>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</si>
  <si>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</si>
  <si>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</si>
  <si>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</si>
  <si>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</si>
  <si>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</si>
  <si>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</si>
  <si>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</si>
  <si>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</si>
  <si>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</si>
  <si>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</si>
  <si>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</si>
  <si>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</si>
  <si>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</si>
  <si>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</si>
  <si>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</si>
  <si>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</si>
  <si>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</si>
  <si>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</si>
  <si>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</si>
  <si>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</si>
  <si>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</si>
  <si>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</si>
  <si>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</si>
  <si>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</si>
  <si>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</si>
  <si>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</si>
  <si>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</si>
  <si>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</si>
  <si>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</si>
  <si>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</si>
  <si>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</si>
  <si>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</si>
  <si>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</si>
  <si>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</si>
  <si>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</si>
  <si>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</si>
  <si>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</si>
  <si>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</si>
  <si>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</si>
  <si>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</si>
  <si>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</si>
  <si>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</si>
  <si>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</si>
  <si>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</si>
  <si>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</si>
  <si>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</si>
  <si>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</si>
  <si>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</si>
  <si>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</si>
  <si>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</si>
  <si>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</si>
  <si>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</si>
  <si>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</si>
  <si>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</si>
  <si>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</si>
  <si>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</si>
  <si>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</si>
  <si>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</si>
  <si>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</si>
  <si>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</si>
  <si>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</si>
  <si>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</si>
  <si>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</si>
  <si>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</si>
  <si>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</si>
  <si>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</si>
  <si>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</si>
  <si>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</si>
  <si>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</si>
  <si>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</si>
  <si>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</si>
  <si>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</si>
  <si>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</si>
  <si>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</si>
  <si>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</si>
  <si>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</si>
  <si>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</si>
  <si>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</si>
  <si>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</si>
  <si>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</si>
  <si>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</si>
  <si>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</si>
  <si>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</si>
  <si>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</si>
  <si>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</si>
  <si>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</si>
  <si>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</si>
  <si>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</si>
  <si>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</si>
  <si>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</si>
  <si>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</si>
  <si>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</si>
  <si>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</si>
  <si>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</si>
  <si>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</si>
  <si>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</si>
  <si>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</si>
  <si>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</si>
  <si>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</si>
  <si>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</si>
  <si>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</si>
  <si>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</si>
  <si>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</si>
  <si>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</si>
  <si>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</si>
  <si>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</si>
  <si>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</si>
  <si>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</si>
  <si>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</si>
  <si>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</si>
  <si>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</si>
  <si>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</si>
  <si>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</si>
  <si>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</si>
  <si>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</si>
  <si>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</si>
  <si>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</si>
  <si>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</si>
  <si>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</si>
  <si>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</si>
  <si>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</si>
  <si>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</si>
  <si>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</si>
  <si>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</si>
  <si>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</si>
  <si>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</si>
  <si>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</si>
  <si>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</si>
  <si>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</si>
  <si>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</si>
  <si>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</si>
  <si>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</si>
  <si>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</si>
  <si>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</si>
  <si>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</si>
  <si>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</si>
  <si>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</si>
  <si>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</si>
  <si>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</si>
  <si>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</si>
  <si>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</si>
  <si>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</si>
  <si>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</si>
  <si>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</si>
  <si>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</si>
  <si>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</si>
  <si>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</si>
  <si>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</si>
  <si>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</si>
  <si>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</si>
  <si>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</si>
  <si>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</si>
  <si>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</si>
  <si>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</si>
  <si>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</si>
  <si>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</si>
  <si>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</si>
  <si>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</si>
  <si>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</si>
  <si>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</si>
  <si>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</si>
  <si>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</si>
  <si>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</si>
  <si>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</si>
  <si>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</si>
  <si>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</si>
  <si>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</si>
  <si>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</si>
  <si>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</si>
  <si>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</si>
  <si>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</si>
  <si>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</si>
  <si>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</si>
  <si>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</si>
  <si>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</si>
  <si>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</si>
  <si>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</si>
  <si>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</si>
  <si>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</si>
  <si>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</si>
  <si>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</si>
  <si>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</si>
  <si>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</si>
  <si>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</si>
  <si>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</si>
  <si>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</si>
  <si>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</si>
  <si>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</si>
  <si>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</si>
  <si>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</si>
  <si>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</si>
  <si>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</si>
  <si>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</si>
  <si>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</si>
  <si>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</si>
  <si>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</si>
  <si>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</si>
  <si>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</si>
  <si>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</si>
  <si>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</si>
  <si>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</si>
  <si>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</si>
  <si>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</si>
  <si>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</si>
  <si>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</si>
  <si>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</si>
  <si>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</si>
  <si>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</si>
  <si>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</si>
  <si>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</si>
  <si>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</si>
  <si>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</si>
  <si>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</si>
  <si>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</si>
  <si>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</si>
  <si>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</si>
  <si>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</si>
  <si>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</si>
  <si>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</si>
  <si>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</si>
  <si>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</si>
  <si>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</si>
  <si>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</si>
  <si>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</si>
  <si>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</si>
  <si>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</si>
  <si>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</si>
  <si>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</si>
  <si>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</si>
  <si>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</si>
  <si>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</si>
  <si>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</si>
  <si>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</si>
  <si>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</si>
  <si>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</si>
  <si>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</si>
  <si>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</si>
  <si>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</si>
  <si>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</si>
  <si>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</si>
  <si>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</si>
  <si>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</si>
  <si>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</si>
  <si>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</si>
  <si>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</si>
  <si>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</si>
  <si>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</si>
  <si>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</si>
  <si>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</si>
  <si>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</si>
  <si>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</si>
  <si>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</si>
  <si>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</si>
  <si>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</si>
  <si>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</si>
  <si>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</si>
  <si>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</si>
  <si>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</si>
  <si>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</si>
  <si>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</si>
  <si>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</si>
  <si>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</si>
  <si>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</si>
  <si>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</si>
  <si>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</si>
  <si>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</si>
  <si>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</si>
  <si>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</si>
  <si>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</si>
  <si>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</si>
  <si>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</si>
  <si>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</si>
  <si>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</si>
  <si>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</si>
  <si>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</si>
  <si>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</si>
  <si>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</si>
  <si>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</si>
  <si>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</si>
  <si>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</si>
  <si>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</si>
  <si>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</si>
  <si>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</si>
  <si>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</si>
  <si>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</si>
  <si>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</si>
  <si>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</si>
  <si>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</si>
  <si>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</si>
  <si>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</si>
  <si>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</si>
  <si>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</si>
  <si>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</si>
  <si>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</si>
  <si>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</si>
  <si>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</si>
  <si>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</si>
  <si>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</si>
  <si>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</si>
  <si>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</si>
  <si>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</si>
  <si>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</si>
  <si>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</si>
  <si>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</si>
  <si>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</si>
  <si>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</si>
  <si>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</si>
  <si>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</si>
  <si>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</si>
  <si>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</si>
  <si>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</si>
  <si>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</si>
  <si>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</si>
  <si>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</si>
  <si>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</si>
  <si>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</si>
  <si>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</si>
  <si>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</si>
  <si>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</si>
  <si>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</si>
  <si>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</si>
  <si>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</si>
  <si>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</si>
  <si>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</si>
  <si>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</si>
  <si>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</si>
  <si>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</si>
  <si>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</si>
  <si>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</si>
  <si>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</si>
  <si>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</si>
  <si>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</si>
  <si>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</si>
  <si>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</si>
  <si>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</si>
  <si>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</si>
  <si>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</si>
  <si>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</si>
  <si>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</si>
  <si>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</si>
  <si>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</si>
  <si>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</si>
  <si>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</si>
  <si>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</si>
  <si>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</si>
  <si>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</si>
  <si>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</si>
  <si>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</si>
  <si>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</si>
  <si>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</si>
  <si>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</si>
  <si>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</si>
  <si>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</si>
  <si>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</si>
  <si>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</si>
  <si>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</si>
  <si>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</si>
  <si>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</si>
  <si>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</si>
  <si>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</si>
  <si>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</si>
  <si>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</si>
  <si>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</si>
  <si>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</si>
  <si>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</si>
  <si>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</si>
  <si>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</si>
  <si>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</si>
  <si>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</si>
  <si>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</si>
  <si>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</si>
  <si>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</si>
  <si>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</si>
  <si>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</si>
  <si>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</si>
  <si>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</si>
  <si>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</si>
  <si>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</si>
  <si>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</si>
  <si>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</si>
  <si>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</si>
  <si>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</si>
  <si>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</si>
  <si>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</si>
  <si>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</si>
  <si>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</si>
  <si>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</si>
  <si>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</si>
  <si>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</si>
  <si>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</si>
  <si>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</si>
  <si>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</si>
  <si>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</si>
  <si>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</si>
  <si>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</si>
  <si>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</si>
  <si>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</si>
  <si>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</si>
  <si>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</si>
  <si>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</si>
  <si>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</si>
  <si>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</si>
  <si>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</si>
  <si>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</si>
  <si>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</si>
  <si>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</si>
  <si>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</si>
  <si>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</si>
  <si>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</si>
  <si>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</si>
  <si>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</si>
  <si>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</si>
  <si>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</si>
  <si>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</si>
  <si>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</si>
  <si>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</si>
  <si>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</si>
  <si>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</si>
  <si>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</si>
  <si>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</si>
  <si>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</si>
  <si>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</si>
  <si>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</si>
  <si>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</si>
  <si>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</si>
  <si>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</si>
  <si>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</si>
  <si>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</si>
  <si>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</si>
  <si>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</si>
  <si>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</si>
  <si>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</si>
  <si>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</si>
  <si>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</si>
  <si>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</si>
  <si>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</si>
  <si>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</si>
  <si>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</si>
  <si>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</si>
  <si>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</si>
  <si>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</si>
  <si>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</si>
  <si>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</si>
  <si>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</si>
  <si>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</si>
  <si>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</si>
  <si>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</si>
  <si>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</si>
  <si>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</si>
  <si>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</si>
  <si>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</si>
  <si>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</si>
  <si>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</si>
  <si>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</si>
  <si>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</si>
  <si>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</si>
  <si>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</si>
  <si>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</si>
  <si>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</si>
  <si>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</si>
  <si>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</si>
  <si>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</si>
  <si>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</si>
  <si>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</si>
  <si>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</si>
  <si>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</si>
  <si>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</si>
  <si>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</si>
  <si>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</si>
  <si>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</si>
  <si>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</si>
  <si>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</si>
  <si>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</si>
  <si>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</si>
  <si>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</si>
  <si>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</si>
  <si>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</si>
  <si>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</si>
  <si>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</si>
  <si>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</si>
  <si>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</si>
  <si>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</si>
  <si>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</si>
  <si>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</si>
  <si>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</si>
  <si>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</si>
  <si>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</si>
  <si>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</si>
  <si>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</si>
  <si>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</si>
  <si>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</si>
  <si>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</si>
  <si>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</si>
  <si>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</si>
  <si>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</si>
  <si>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</si>
  <si>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</si>
  <si>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</si>
  <si>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</si>
  <si>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</si>
  <si>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</si>
  <si>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</si>
  <si>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</si>
  <si>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</si>
  <si>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</si>
  <si>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</si>
  <si>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</si>
  <si>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</si>
  <si>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</si>
  <si>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</si>
  <si>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</si>
  <si>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</si>
  <si>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</si>
  <si>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</si>
  <si>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</si>
  <si>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</si>
  <si>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</si>
  <si>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</si>
  <si>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</si>
  <si>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</si>
  <si>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</si>
  <si>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</si>
  <si>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</si>
  <si>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</si>
  <si>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</si>
  <si>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</si>
  <si>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</si>
  <si>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</si>
  <si>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</si>
  <si>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</si>
  <si>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</si>
  <si>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</si>
  <si>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</si>
  <si>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</si>
  <si>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</si>
  <si>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</si>
  <si>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</si>
  <si>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</si>
  <si>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</si>
  <si>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</si>
  <si>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</si>
  <si>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</si>
  <si>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</si>
  <si>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</si>
  <si>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</si>
  <si>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</si>
  <si>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</si>
  <si>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</si>
  <si>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</si>
  <si>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</si>
  <si>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</si>
  <si>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</si>
  <si>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</si>
  <si>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</si>
  <si>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</si>
  <si>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</si>
  <si>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</si>
  <si>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</si>
  <si>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</si>
  <si>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</si>
  <si>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</si>
  <si>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</si>
  <si>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</si>
  <si>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</si>
  <si>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</si>
  <si>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</si>
  <si>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</si>
  <si>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</si>
  <si>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</si>
  <si>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</si>
  <si>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</si>
  <si>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</si>
  <si>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</si>
  <si>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</si>
  <si>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</si>
  <si>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</si>
  <si>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</si>
  <si>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</si>
  <si>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</si>
  <si>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</si>
  <si>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</si>
  <si>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</si>
  <si>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</si>
  <si>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</si>
  <si>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</si>
  <si>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</si>
  <si>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</si>
  <si>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</si>
  <si>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</si>
  <si>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</si>
  <si>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</si>
  <si>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</si>
  <si>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</si>
  <si>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</si>
  <si>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</si>
  <si>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</si>
  <si>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</si>
  <si>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</si>
  <si>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</si>
  <si>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</si>
  <si>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</si>
  <si>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</si>
  <si>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</si>
  <si>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</si>
  <si>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</si>
  <si>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</si>
  <si>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</si>
  <si>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</si>
  <si>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</si>
  <si>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</si>
  <si>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</si>
  <si>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</si>
  <si>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</si>
  <si>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</si>
  <si>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</si>
  <si>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</si>
  <si>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</si>
  <si>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</si>
  <si>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</si>
  <si>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</si>
  <si>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</si>
  <si>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</si>
  <si>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</si>
  <si>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</si>
  <si>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</si>
  <si>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</si>
  <si>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</si>
  <si>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</si>
  <si>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</si>
  <si>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</si>
  <si>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</si>
  <si>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</si>
  <si>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</si>
  <si>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</si>
  <si>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</si>
  <si>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</si>
  <si>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</si>
  <si>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</si>
  <si>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</si>
  <si>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</si>
  <si>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</si>
  <si>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</si>
  <si>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</si>
  <si>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</si>
  <si>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</si>
  <si>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</si>
  <si>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</si>
  <si>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</si>
  <si>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</si>
  <si>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</si>
  <si>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</si>
  <si>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</si>
  <si>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</si>
  <si>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</si>
  <si>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</si>
  <si>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</si>
  <si>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</si>
  <si>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</si>
  <si>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</si>
  <si>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</si>
  <si>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</si>
  <si>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</si>
  <si>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</si>
  <si>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</si>
  <si>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</si>
  <si>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</si>
  <si>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</si>
  <si>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</si>
  <si>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</si>
  <si>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</si>
  <si>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</si>
  <si>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</si>
  <si>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</si>
  <si>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</si>
  <si>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</si>
  <si>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</si>
  <si>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</si>
  <si>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</si>
  <si>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</si>
  <si>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</si>
  <si>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</si>
  <si>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</si>
  <si>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</si>
  <si>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</si>
  <si>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</si>
  <si>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</si>
  <si>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</si>
  <si>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</si>
  <si>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</si>
  <si>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</si>
  <si>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</si>
  <si>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</si>
  <si>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</si>
  <si>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</si>
  <si>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</si>
  <si>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</si>
  <si>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</si>
  <si>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</si>
  <si>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</si>
  <si>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</si>
  <si>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</si>
  <si>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</si>
  <si>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</si>
  <si>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</si>
  <si>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</si>
  <si>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</si>
  <si>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</si>
  <si>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</si>
  <si>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</si>
  <si>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</si>
  <si>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</si>
  <si>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</si>
  <si>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</si>
  <si>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</si>
  <si>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</si>
  <si>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</si>
  <si>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</si>
  <si>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</si>
  <si>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</si>
  <si>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</si>
  <si>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</si>
  <si>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</si>
  <si>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</si>
  <si>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</si>
  <si>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</si>
  <si>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</si>
  <si>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</si>
  <si>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</si>
  <si>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</si>
  <si>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</si>
  <si>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</si>
  <si>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</si>
  <si>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</si>
  <si>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</si>
  <si>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</si>
  <si>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</si>
  <si>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</si>
  <si>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</si>
  <si>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</si>
  <si>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</si>
  <si>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</si>
  <si>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</si>
  <si>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</si>
  <si>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</si>
  <si>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</si>
  <si>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</si>
  <si>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</si>
  <si>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</si>
  <si>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</si>
  <si>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</si>
  <si>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</si>
  <si>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</si>
  <si>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</si>
  <si>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</si>
  <si>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</si>
  <si>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</si>
  <si>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</si>
  <si>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</si>
  <si>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</si>
  <si>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</si>
  <si>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</si>
  <si>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</si>
  <si>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</si>
  <si>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</si>
  <si>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</si>
  <si>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</si>
  <si>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</si>
  <si>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</si>
  <si>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</si>
  <si>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</si>
  <si>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</si>
  <si>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</si>
  <si>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</si>
  <si>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</si>
  <si>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</si>
  <si>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</si>
  <si>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</si>
  <si>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</si>
  <si>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</si>
  <si>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</si>
  <si>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</si>
  <si>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</si>
  <si>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</si>
  <si>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</si>
  <si>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</si>
  <si>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</si>
  <si>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</si>
  <si>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</si>
  <si>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</si>
  <si>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</si>
  <si>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</si>
  <si>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</si>
  <si>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</si>
  <si>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</si>
  <si>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</si>
  <si>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</si>
  <si>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</si>
  <si>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</si>
  <si>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</si>
  <si>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</si>
  <si>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</si>
  <si>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</si>
  <si>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</si>
  <si>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</si>
  <si>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</si>
  <si>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</si>
  <si>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</si>
  <si>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</si>
  <si>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</si>
  <si>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</si>
  <si>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</si>
  <si>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</si>
  <si>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</si>
  <si>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</si>
  <si>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</si>
  <si>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</si>
  <si>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</si>
  <si>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</si>
  <si>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</si>
  <si>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</si>
  <si>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</si>
  <si>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</si>
  <si>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</si>
  <si>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</si>
  <si>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</si>
  <si>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</si>
  <si>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</si>
  <si>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</si>
  <si>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</si>
  <si>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</si>
  <si>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</si>
  <si>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</si>
  <si>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</si>
  <si>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</si>
  <si>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</si>
  <si>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</si>
  <si>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</si>
  <si>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</si>
  <si>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</si>
  <si>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</si>
  <si>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</si>
  <si>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</si>
  <si>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</si>
  <si>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</si>
  <si>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</si>
  <si>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</si>
  <si>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</si>
  <si>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</si>
  <si>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</si>
  <si>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</si>
  <si>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</si>
  <si>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</si>
  <si>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</si>
  <si>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</si>
  <si>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</si>
  <si>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</si>
  <si>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</si>
  <si>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</si>
  <si>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</si>
  <si>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</si>
  <si>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</si>
  <si>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</si>
  <si>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</si>
  <si>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</si>
  <si>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</si>
  <si>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</si>
  <si>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</si>
  <si>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</si>
  <si>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</si>
  <si>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</si>
  <si>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</si>
  <si>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</si>
  <si>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</si>
  <si>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</si>
  <si>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</si>
  <si>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</si>
  <si>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</si>
  <si>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</si>
  <si>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</si>
  <si>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</si>
  <si>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</si>
  <si>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</si>
  <si>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</si>
  <si>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</si>
  <si>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</si>
  <si>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</si>
  <si>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</si>
  <si>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</si>
  <si>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</si>
  <si>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</si>
  <si>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</si>
  <si>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</si>
  <si>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</si>
  <si>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</si>
  <si>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</si>
  <si>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</si>
  <si>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</si>
  <si>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</si>
  <si>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</si>
  <si>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</si>
  <si>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</si>
  <si>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</si>
  <si>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</si>
  <si>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</si>
  <si>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</si>
  <si>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</si>
  <si>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</si>
  <si>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</si>
  <si>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</si>
  <si>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</si>
  <si>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</si>
  <si>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</si>
  <si>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</si>
  <si>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</si>
  <si>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</si>
  <si>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</si>
  <si>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</si>
  <si>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</si>
  <si>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</si>
  <si>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</si>
  <si>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</si>
  <si>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</si>
  <si>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</si>
  <si>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</si>
  <si>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</si>
  <si>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</si>
  <si>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</si>
  <si>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</si>
  <si>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</si>
  <si>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</si>
  <si>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</si>
  <si>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</si>
  <si>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</si>
  <si>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</si>
  <si>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</si>
  <si>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</si>
  <si>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</si>
  <si>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</si>
  <si>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</si>
  <si>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</si>
  <si>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</si>
  <si>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</si>
  <si>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</si>
  <si>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</si>
  <si>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</si>
  <si>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</si>
  <si>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</si>
  <si>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</si>
  <si>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</si>
  <si>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</si>
  <si>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</si>
  <si>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</si>
  <si>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</si>
  <si>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</si>
  <si>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</si>
  <si>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</si>
  <si>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</si>
  <si>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</si>
  <si>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</si>
  <si>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</si>
  <si>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</si>
  <si>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</si>
  <si>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</si>
  <si>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</si>
  <si>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</si>
  <si>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</si>
  <si>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</si>
  <si>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</si>
  <si>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</si>
  <si>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</si>
  <si>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</si>
  <si>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</si>
  <si>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</si>
  <si>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</si>
  <si>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</si>
  <si>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</si>
  <si>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</si>
  <si>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</si>
  <si>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</si>
  <si>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</si>
  <si>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</si>
  <si>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</si>
  <si>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</si>
  <si>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</si>
  <si>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</si>
  <si>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</si>
  <si>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</si>
  <si>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</si>
  <si>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</si>
  <si>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</si>
  <si>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</si>
  <si>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</si>
  <si>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</si>
  <si>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</si>
  <si>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</si>
  <si>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</si>
  <si>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</si>
  <si>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</si>
  <si>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</si>
  <si>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</si>
  <si>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</si>
  <si>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</si>
  <si>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</si>
  <si>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</si>
  <si>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</si>
  <si>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</si>
  <si>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</si>
  <si>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</si>
  <si>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</si>
  <si>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</si>
  <si>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</si>
  <si>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</si>
  <si>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</si>
  <si>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</si>
  <si>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</si>
  <si>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</si>
  <si>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</si>
  <si>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</si>
  <si>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</si>
  <si>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</si>
  <si>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</si>
  <si>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</si>
  <si>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</si>
  <si>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</si>
  <si>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</si>
  <si>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</si>
  <si>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</si>
  <si>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</si>
  <si>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</si>
  <si>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</si>
  <si>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</si>
  <si>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</si>
  <si>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</si>
  <si>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</si>
  <si>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</si>
  <si>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</si>
  <si>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</si>
  <si>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</si>
  <si>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</si>
  <si>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</si>
  <si>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</si>
  <si>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</si>
  <si>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</si>
  <si>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</si>
  <si>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</si>
  <si>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</si>
  <si>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</si>
  <si>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</si>
  <si>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</si>
  <si>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</si>
  <si>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</si>
  <si>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</si>
  <si>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</si>
  <si>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</si>
  <si>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</si>
  <si>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</si>
  <si>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</si>
  <si>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</si>
  <si>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</si>
  <si>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</si>
  <si>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</si>
  <si>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</si>
  <si>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</si>
  <si>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</si>
  <si>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</si>
  <si>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</si>
  <si>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</si>
  <si>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</si>
  <si>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</si>
  <si>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</si>
  <si>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</si>
  <si>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</si>
  <si>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</si>
  <si>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</si>
  <si>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</si>
  <si>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</si>
  <si>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</si>
  <si>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</si>
  <si>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</si>
  <si>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</si>
  <si>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</si>
  <si>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</si>
  <si>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</si>
  <si>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</si>
  <si>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</si>
  <si>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</si>
  <si>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</si>
  <si>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</si>
  <si>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</si>
  <si>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</si>
  <si>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</si>
  <si>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</si>
  <si>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</si>
  <si>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</si>
  <si>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</si>
  <si>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</si>
  <si>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</si>
  <si>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</si>
  <si>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</si>
  <si>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</si>
  <si>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</si>
  <si>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</si>
  <si>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</si>
  <si>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</si>
  <si>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</si>
  <si>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</si>
  <si>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</si>
  <si>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</si>
  <si>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</si>
  <si>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</si>
  <si>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</si>
  <si>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</si>
  <si>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</si>
  <si>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</si>
  <si>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</si>
  <si>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</si>
  <si>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</si>
  <si>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</si>
  <si>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</si>
  <si>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</si>
  <si>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</si>
  <si>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</si>
  <si>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</si>
  <si>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</si>
  <si>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</si>
  <si>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</si>
  <si>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</si>
  <si>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</si>
  <si>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</si>
  <si>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</si>
  <si>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</si>
  <si>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</si>
  <si>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</si>
  <si>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</si>
  <si>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</si>
  <si>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</si>
  <si>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</si>
  <si>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</si>
  <si>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</si>
  <si>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</si>
  <si>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</si>
  <si>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</si>
  <si>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</si>
  <si>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</si>
  <si>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</si>
  <si>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</si>
  <si>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</si>
  <si>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</si>
  <si>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</si>
  <si>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</si>
  <si>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</si>
  <si>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</si>
  <si>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</si>
  <si>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</si>
  <si>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</si>
  <si>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</si>
  <si>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</si>
  <si>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</si>
  <si>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</si>
  <si>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</si>
  <si>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</si>
  <si>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</si>
  <si>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</si>
  <si>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</si>
  <si>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</si>
  <si>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</si>
  <si>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</si>
  <si>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</si>
  <si>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</si>
  <si>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</si>
  <si>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</si>
  <si>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</si>
  <si>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</si>
  <si>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</si>
  <si>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</si>
  <si>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</si>
  <si>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</si>
  <si>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</si>
  <si>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</si>
  <si>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</si>
  <si>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</si>
  <si>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</si>
  <si>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</si>
  <si>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</si>
  <si>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</si>
  <si>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</si>
  <si>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</si>
  <si>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</si>
  <si>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</si>
  <si>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</si>
  <si>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</si>
  <si>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</si>
  <si>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</si>
  <si>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</si>
  <si>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</si>
  <si>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</si>
  <si>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</si>
  <si>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</si>
  <si>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</si>
  <si>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</si>
  <si>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</si>
  <si>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</si>
  <si>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</si>
  <si>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</si>
  <si>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</si>
  <si>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</si>
  <si>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</si>
  <si>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</si>
  <si>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</si>
  <si>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</si>
  <si>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</si>
  <si>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</si>
  <si>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</si>
  <si>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</si>
  <si>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</si>
  <si>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</si>
  <si>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</si>
  <si>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</si>
  <si>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</si>
  <si>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</si>
  <si>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</si>
  <si>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</si>
  <si>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</si>
  <si>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</si>
  <si>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</si>
  <si>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</si>
  <si>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</si>
  <si>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</si>
  <si>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</si>
  <si>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</si>
  <si>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</si>
  <si>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</si>
  <si>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</si>
  <si>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</si>
  <si>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</si>
  <si>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</si>
  <si>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</si>
  <si>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</si>
  <si>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</si>
  <si>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</si>
  <si>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</si>
  <si>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</si>
  <si>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</si>
  <si>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</si>
  <si>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</si>
  <si>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</si>
  <si>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</si>
  <si>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</si>
  <si>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</si>
  <si>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</si>
  <si>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</si>
  <si>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</si>
  <si>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</si>
  <si>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</si>
  <si>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</si>
  <si>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</si>
  <si>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</si>
  <si>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</si>
  <si>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</si>
  <si>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</si>
  <si>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</si>
  <si>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</si>
  <si>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</si>
  <si>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</si>
  <si>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</si>
  <si>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</si>
  <si>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</si>
  <si>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</si>
  <si>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</si>
  <si>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</si>
  <si>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</si>
  <si>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</si>
  <si>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</si>
  <si>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</si>
  <si>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</si>
  <si>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</si>
  <si>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</si>
  <si>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</si>
  <si>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</si>
  <si>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</si>
  <si>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</si>
  <si>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</si>
  <si>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</si>
  <si>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</si>
  <si>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</si>
  <si>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</si>
  <si>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</si>
  <si>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</si>
  <si>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</si>
  <si>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</si>
  <si>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</si>
  <si>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</si>
  <si>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</si>
  <si>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</si>
  <si>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</si>
  <si>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</si>
  <si>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</si>
  <si>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</si>
  <si>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</si>
  <si>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</si>
  <si>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</si>
  <si>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</si>
  <si>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</si>
  <si>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</si>
  <si>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</si>
  <si>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</si>
  <si>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</si>
  <si>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</si>
  <si>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</si>
  <si>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</si>
  <si>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</si>
  <si>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</si>
  <si>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</si>
  <si>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</si>
  <si>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</si>
  <si>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</si>
  <si>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</si>
  <si>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</si>
  <si>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</si>
  <si>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</si>
  <si>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</si>
  <si>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</si>
  <si>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</si>
  <si>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</si>
  <si>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</si>
  <si>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</si>
  <si>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</si>
  <si>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</si>
  <si>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</si>
  <si>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</si>
  <si>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</si>
  <si>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</si>
  <si>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</si>
  <si>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</si>
  <si>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</si>
  <si>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</si>
  <si>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</si>
  <si>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</si>
  <si>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</si>
  <si>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</si>
  <si>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</si>
  <si>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</si>
  <si>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</si>
  <si>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</si>
  <si>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</si>
  <si>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</si>
  <si>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</si>
  <si>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</si>
  <si>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</si>
  <si>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</si>
  <si>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</si>
  <si>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</si>
  <si>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</si>
  <si>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</si>
  <si>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</si>
  <si>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</si>
  <si>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</si>
  <si>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</si>
  <si>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</si>
  <si>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</si>
  <si>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</si>
  <si>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</si>
  <si>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</si>
  <si>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</si>
  <si>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</si>
  <si>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</si>
  <si>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</si>
  <si>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</si>
  <si>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</si>
  <si>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</si>
  <si>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</si>
  <si>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</si>
  <si>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</si>
  <si>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</si>
  <si>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</si>
  <si>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</si>
  <si>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</si>
  <si>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</si>
  <si>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</si>
  <si>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</si>
  <si>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</si>
  <si>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</si>
  <si>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</si>
  <si>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</si>
  <si>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</si>
  <si>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</si>
  <si>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</si>
  <si>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</si>
  <si>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</si>
  <si>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</si>
  <si>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</si>
  <si>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</si>
  <si>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</si>
  <si>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</si>
  <si>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</si>
  <si>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</si>
  <si>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</si>
  <si>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</si>
  <si>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</si>
  <si>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</si>
  <si>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</si>
  <si>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</si>
  <si>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</si>
  <si>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</si>
  <si>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</si>
  <si>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</si>
  <si>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</si>
  <si>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</si>
  <si>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</si>
  <si>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</si>
  <si>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</si>
  <si>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</si>
  <si>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</si>
  <si>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</si>
  <si>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</si>
  <si>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</si>
  <si>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</si>
  <si>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</si>
  <si>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</si>
  <si>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</si>
  <si>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</si>
  <si>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</si>
  <si>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</si>
  <si>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</si>
  <si>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</si>
  <si>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</si>
  <si>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</si>
  <si>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</si>
  <si>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</si>
  <si>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</si>
  <si>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</si>
  <si>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</si>
  <si>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</si>
  <si>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</si>
  <si>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</si>
  <si>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</si>
  <si>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</si>
  <si>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</si>
  <si>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</si>
  <si>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</si>
  <si>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</si>
  <si>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</si>
  <si>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</si>
  <si>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</si>
  <si>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</si>
  <si>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</si>
  <si>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</si>
  <si>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</si>
  <si>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</si>
  <si>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</si>
  <si>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</si>
  <si>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</si>
  <si>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</si>
  <si>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</si>
  <si>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</si>
  <si>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</si>
  <si>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</si>
  <si>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</si>
  <si>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</si>
  <si>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</si>
  <si>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</si>
  <si>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</si>
  <si>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</si>
  <si>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</si>
  <si>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</si>
  <si>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</si>
  <si>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</si>
  <si>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</si>
  <si>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</si>
  <si>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</si>
  <si>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</si>
  <si>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</si>
  <si>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</si>
  <si>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</si>
  <si>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</si>
  <si>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</si>
  <si>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</si>
  <si>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</si>
  <si>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</si>
  <si>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</si>
  <si>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</si>
  <si>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</si>
  <si>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</si>
  <si>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</si>
  <si>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</si>
  <si>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</si>
  <si>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</si>
  <si>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</si>
  <si>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</si>
  <si>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</si>
  <si>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</si>
  <si>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</si>
  <si>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</si>
  <si>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</si>
  <si>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</si>
  <si>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</si>
  <si>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</si>
  <si>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</si>
  <si>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</si>
  <si>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</si>
  <si>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</si>
  <si>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</si>
  <si>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</si>
  <si>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</si>
  <si>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</si>
  <si>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</si>
  <si>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</si>
  <si>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</si>
  <si>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</si>
  <si>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</si>
  <si>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</si>
  <si>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</si>
  <si>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</si>
  <si>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</si>
  <si>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</si>
  <si>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</si>
  <si>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</si>
  <si>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</si>
  <si>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</si>
  <si>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</si>
  <si>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</si>
  <si>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</si>
  <si>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</si>
  <si>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</si>
  <si>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</si>
  <si>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</si>
  <si>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</si>
  <si>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</si>
  <si>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</si>
  <si>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</si>
  <si>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</si>
  <si>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</si>
  <si>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</si>
  <si>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</si>
  <si>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</si>
  <si>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</si>
  <si>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</si>
  <si>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</si>
  <si>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</si>
  <si>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</si>
  <si>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</si>
  <si>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</si>
  <si>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</si>
  <si>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</si>
  <si>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</si>
  <si>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</si>
  <si>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</si>
  <si>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</si>
  <si>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</si>
  <si>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</si>
  <si>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</si>
  <si>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</si>
  <si>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</si>
  <si>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</si>
  <si>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</si>
  <si>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</si>
  <si>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</si>
  <si>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</si>
  <si>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</si>
  <si>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</si>
  <si>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</si>
  <si>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</si>
  <si>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</si>
  <si>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</si>
  <si>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</si>
  <si>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</si>
  <si>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</si>
  <si>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</si>
  <si>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</si>
  <si>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</si>
  <si>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</si>
  <si>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</si>
  <si>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</si>
  <si>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</si>
  <si>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</si>
  <si>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</si>
  <si>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</si>
  <si>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</si>
  <si>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</si>
  <si>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</si>
  <si>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</si>
  <si>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</si>
  <si>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</si>
  <si>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</si>
  <si>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</si>
  <si>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</si>
  <si>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</si>
  <si>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</si>
  <si>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</si>
  <si>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</si>
  <si>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</si>
  <si>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</si>
  <si>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</si>
  <si>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</si>
  <si>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</si>
  <si>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</si>
  <si>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</si>
  <si>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</si>
  <si>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</si>
  <si>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</si>
  <si>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</si>
  <si>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</si>
  <si>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</si>
  <si>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</si>
  <si>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</si>
  <si>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</si>
  <si>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</si>
  <si>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</si>
  <si>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</si>
  <si>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</si>
  <si>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</si>
  <si>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</si>
  <si>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</si>
  <si>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</si>
  <si>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</si>
  <si>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</si>
  <si>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</si>
  <si>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</si>
  <si>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</si>
  <si>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</si>
  <si>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</si>
  <si>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</si>
  <si>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</si>
  <si>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</si>
  <si>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</si>
  <si>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</si>
  <si>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</si>
  <si>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</si>
  <si>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</si>
  <si>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</si>
  <si>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</si>
  <si>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</si>
  <si>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</si>
  <si>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</si>
  <si>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</si>
  <si>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</si>
  <si>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</si>
  <si>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</si>
  <si>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</si>
  <si>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</si>
  <si>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</si>
  <si>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</si>
  <si>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</si>
  <si>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</si>
  <si>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</si>
  <si>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</si>
  <si>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</si>
  <si>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</si>
  <si>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</si>
  <si>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</si>
  <si>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</si>
  <si>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</si>
  <si>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</si>
  <si>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</si>
  <si>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</si>
  <si>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</si>
  <si>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</si>
  <si>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</si>
  <si>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</si>
  <si>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</si>
  <si>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</si>
  <si>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</si>
  <si>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</si>
  <si>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</si>
  <si>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</si>
  <si>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</si>
  <si>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</si>
  <si>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</si>
  <si>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</si>
  <si>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</si>
  <si>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</si>
  <si>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</si>
  <si>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</si>
  <si>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</si>
  <si>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</si>
  <si>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</si>
  <si>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</si>
  <si>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</si>
  <si>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</si>
  <si>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</si>
  <si>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</si>
  <si>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</si>
  <si>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</si>
  <si>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</si>
  <si>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</si>
  <si>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</si>
  <si>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</si>
  <si>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</si>
  <si>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</si>
  <si>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</si>
  <si>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</si>
  <si>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</si>
  <si>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</si>
  <si>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</si>
  <si>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</si>
  <si>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</si>
  <si>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</si>
  <si>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</si>
  <si>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</si>
  <si>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</si>
  <si>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</si>
  <si>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</si>
  <si>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</si>
  <si>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</si>
  <si>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</si>
  <si>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</si>
  <si>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</si>
  <si>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</si>
  <si>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</si>
  <si>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</si>
  <si>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</si>
  <si>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</si>
  <si>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</si>
  <si>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</si>
  <si>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</si>
  <si>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</si>
  <si>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</si>
  <si>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</si>
  <si>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</si>
  <si>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</si>
  <si>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</si>
  <si>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</si>
  <si>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</si>
  <si>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</si>
  <si>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</si>
  <si>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</si>
  <si>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</si>
  <si>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</si>
  <si>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</si>
  <si>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</si>
  <si>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</si>
  <si>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</si>
  <si>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</si>
  <si>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</si>
  <si>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</si>
  <si>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</si>
  <si>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</si>
  <si>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</si>
  <si>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</si>
  <si>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</si>
  <si>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</si>
  <si>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</si>
  <si>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</si>
  <si>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</si>
  <si>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</si>
  <si>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</si>
  <si>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</si>
  <si>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</si>
  <si>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</si>
  <si>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</si>
  <si>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</si>
  <si>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</si>
  <si>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</si>
  <si>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</si>
  <si>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</si>
  <si>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</si>
  <si>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</si>
  <si>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</si>
  <si>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</si>
  <si>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</si>
  <si>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</si>
  <si>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</si>
  <si>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</si>
  <si>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</si>
  <si>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</si>
  <si>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</si>
  <si>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</si>
  <si>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</si>
  <si>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</si>
  <si>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</si>
  <si>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</si>
  <si>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</si>
  <si>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</si>
  <si>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</si>
  <si>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</si>
  <si>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</si>
  <si>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</si>
  <si>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</si>
  <si>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</si>
  <si>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</si>
  <si>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</si>
  <si>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</si>
  <si>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</si>
  <si>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</si>
  <si>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</si>
  <si>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</si>
  <si>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</si>
  <si>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</si>
  <si>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</si>
  <si>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</si>
  <si>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</si>
  <si>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</si>
  <si>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</si>
  <si>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</si>
  <si>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</si>
  <si>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</si>
  <si>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</si>
  <si>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</si>
  <si>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</si>
  <si>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</si>
  <si>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</si>
  <si>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</si>
  <si>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</si>
  <si>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</si>
  <si>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</si>
  <si>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</si>
  <si>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</si>
  <si>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</si>
  <si>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</si>
  <si>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</si>
  <si>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</si>
  <si>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</si>
  <si>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</si>
  <si>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</si>
  <si>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</si>
  <si>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</si>
  <si>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</si>
  <si>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</si>
  <si>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</si>
  <si>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</si>
  <si>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</si>
  <si>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</si>
  <si>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</si>
  <si>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</si>
  <si>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</si>
  <si>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</si>
  <si>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</si>
  <si>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</si>
  <si>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</si>
  <si>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</si>
  <si>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</si>
  <si>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</si>
  <si>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</si>
  <si>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</si>
  <si>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</si>
  <si>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</si>
  <si>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</si>
  <si>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</si>
  <si>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</si>
  <si>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</si>
  <si>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</si>
  <si>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</si>
  <si>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</si>
  <si>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</si>
  <si>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</si>
  <si>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</si>
  <si>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</si>
  <si>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</si>
  <si>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</si>
  <si>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</si>
  <si>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</si>
  <si>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</si>
  <si>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</si>
  <si>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</si>
  <si>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</si>
  <si>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</si>
  <si>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</si>
  <si>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</si>
  <si>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</si>
  <si>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</si>
  <si>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</si>
  <si>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</si>
  <si>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</si>
  <si>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</si>
  <si>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</si>
  <si>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</si>
  <si>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</si>
  <si>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</si>
  <si>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</si>
  <si>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</si>
  <si>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</si>
  <si>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</si>
  <si>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</si>
  <si>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</si>
  <si>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</si>
  <si>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</si>
  <si>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</si>
  <si>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</si>
  <si>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</si>
  <si>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</si>
  <si>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</si>
  <si>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</si>
  <si>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</si>
  <si>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</si>
  <si>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</si>
  <si>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</si>
  <si>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</si>
  <si>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</si>
  <si>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</si>
  <si>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</si>
  <si>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</si>
  <si>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</si>
  <si>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</si>
  <si>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</si>
  <si>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</si>
  <si>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</si>
  <si>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</si>
  <si>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</si>
  <si>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</si>
  <si>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</si>
  <si>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</si>
  <si>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</si>
  <si>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</si>
  <si>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</si>
  <si>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</si>
  <si>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</si>
  <si>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</si>
  <si>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</si>
  <si>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</si>
  <si>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</si>
  <si>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</si>
  <si>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</si>
  <si>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</si>
  <si>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</si>
  <si>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</si>
  <si>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</si>
  <si>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</si>
  <si>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</si>
  <si>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</si>
  <si>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</si>
  <si>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</si>
  <si>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</si>
  <si>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</si>
  <si>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</si>
  <si>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</si>
  <si>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</si>
  <si>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</si>
  <si>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</si>
  <si>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</si>
  <si>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</si>
  <si>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</si>
  <si>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</si>
  <si>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</si>
  <si>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</si>
  <si>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</si>
  <si>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</si>
  <si>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</si>
  <si>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</si>
  <si>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</si>
  <si>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</si>
  <si>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</si>
  <si>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</si>
  <si>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</si>
  <si>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</si>
  <si>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</si>
  <si>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</si>
  <si>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</si>
  <si>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</si>
  <si>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</si>
  <si>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</si>
  <si>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</si>
  <si>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</si>
  <si>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</si>
  <si>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</si>
  <si>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</si>
  <si>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</si>
  <si>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</si>
  <si>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</si>
  <si>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</si>
  <si>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</si>
  <si>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</si>
  <si>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</si>
  <si>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</si>
  <si>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</si>
  <si>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</si>
  <si>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</si>
  <si>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</si>
  <si>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</si>
  <si>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</si>
  <si>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</si>
  <si>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</si>
  <si>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</si>
  <si>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</si>
  <si>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</si>
  <si>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</si>
  <si>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</si>
  <si>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</si>
  <si>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</si>
  <si>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</si>
  <si>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</si>
  <si>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</si>
  <si>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</si>
  <si>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</si>
  <si>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</si>
  <si>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</si>
  <si>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</si>
  <si>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</si>
  <si>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</si>
  <si>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</si>
  <si>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</si>
  <si>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</si>
  <si>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</si>
  <si>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</si>
  <si>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</si>
  <si>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</si>
  <si>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</si>
  <si>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</si>
  <si>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</si>
  <si>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</si>
  <si>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</si>
  <si>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</si>
  <si>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</si>
  <si>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</si>
  <si>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</si>
  <si>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</si>
  <si>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</si>
  <si>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</si>
  <si>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</si>
  <si>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</si>
  <si>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</si>
  <si>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</si>
  <si>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</si>
  <si>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</si>
  <si>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</si>
  <si>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</si>
  <si>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</si>
  <si>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</si>
  <si>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</si>
  <si>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</si>
  <si>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</si>
  <si>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</si>
  <si>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</si>
  <si>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</si>
  <si>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</si>
  <si>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</si>
  <si>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</si>
  <si>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</si>
  <si>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</si>
  <si>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</si>
  <si>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</si>
  <si>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</si>
  <si>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</si>
  <si>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</si>
  <si>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</si>
  <si>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</si>
  <si>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</si>
  <si>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</si>
  <si>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</si>
  <si>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</si>
  <si>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</si>
  <si>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</si>
  <si>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</si>
  <si>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</si>
  <si>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</si>
  <si>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</si>
  <si>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</si>
  <si>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</si>
  <si>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</si>
  <si>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</si>
  <si>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</si>
  <si>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</si>
  <si>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</si>
  <si>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</si>
  <si>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</si>
  <si>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</si>
  <si>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</si>
  <si>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</si>
  <si>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</si>
  <si>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</si>
  <si>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</si>
  <si>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</si>
  <si>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</si>
  <si>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</si>
  <si>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</si>
  <si>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</si>
  <si>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</si>
  <si>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</si>
  <si>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</si>
  <si>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</si>
  <si>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</si>
  <si>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</si>
  <si>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</si>
  <si>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</si>
  <si>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</si>
  <si>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</si>
  <si>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</si>
  <si>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</si>
  <si>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</si>
  <si>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</si>
  <si>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</si>
  <si>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</si>
  <si>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</si>
  <si>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</si>
  <si>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</si>
  <si>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</si>
  <si>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</si>
  <si>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</si>
  <si>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</si>
  <si>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</si>
  <si>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</si>
  <si>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</si>
  <si>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</si>
  <si>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</si>
  <si>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</si>
  <si>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</si>
  <si>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</si>
  <si>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</si>
  <si>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</si>
  <si>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</si>
  <si>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</si>
  <si>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</si>
  <si>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</si>
  <si>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</si>
  <si>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</si>
  <si>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</si>
  <si>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</si>
  <si>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</si>
  <si>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</si>
  <si>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</si>
  <si>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</si>
  <si>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</si>
  <si>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</si>
  <si>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</si>
  <si>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</si>
  <si>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</si>
  <si>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</si>
  <si>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</si>
  <si>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</si>
  <si>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</si>
  <si>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</si>
  <si>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</si>
  <si>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</si>
  <si>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</si>
  <si>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</si>
  <si>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</si>
  <si>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</si>
  <si>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</si>
  <si>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</si>
  <si>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</si>
  <si>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</si>
  <si>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</si>
  <si>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</si>
  <si>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</si>
  <si>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</si>
  <si>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</si>
  <si>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</si>
  <si>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</si>
  <si>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</si>
  <si>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</si>
  <si>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</si>
  <si>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</si>
  <si>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</si>
  <si>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</si>
  <si>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</si>
  <si>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</si>
  <si>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</si>
  <si>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</si>
  <si>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</si>
  <si>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</si>
  <si>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</si>
  <si>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</si>
  <si>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</si>
  <si>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</si>
  <si>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</si>
  <si>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</si>
  <si>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</si>
  <si>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</si>
  <si>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</si>
  <si>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</si>
  <si>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</si>
  <si>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</si>
  <si>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</si>
  <si>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</si>
  <si>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</si>
  <si>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</si>
  <si>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</si>
  <si>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</si>
  <si>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</si>
  <si>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</si>
  <si>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</si>
  <si>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</si>
  <si>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</si>
  <si>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</si>
  <si>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</si>
  <si>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</si>
  <si>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</si>
  <si>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</si>
  <si>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</si>
  <si>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</si>
  <si>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</si>
  <si>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</si>
  <si>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</si>
  <si>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</si>
  <si>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</si>
  <si>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</si>
  <si>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</si>
  <si>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</si>
  <si>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</si>
  <si>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</si>
  <si>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</si>
  <si>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</si>
  <si>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</si>
  <si>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</si>
  <si>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</si>
  <si>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</si>
  <si>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</si>
  <si>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</si>
  <si>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</si>
  <si>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</si>
  <si>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</si>
  <si>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</si>
  <si>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</si>
  <si>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</si>
  <si>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</si>
  <si>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</si>
  <si>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</si>
  <si>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</si>
  <si>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</si>
  <si>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</si>
  <si>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</si>
  <si>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</si>
  <si>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</si>
  <si>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</si>
  <si>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</si>
  <si>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</si>
  <si>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</si>
  <si>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</si>
  <si>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</si>
  <si>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</si>
  <si>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</si>
  <si>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</si>
  <si>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</si>
  <si>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</si>
  <si>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</si>
  <si>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</si>
  <si>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</si>
  <si>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</si>
  <si>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</si>
  <si>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</si>
  <si>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</si>
  <si>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</si>
  <si>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</si>
  <si>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</si>
  <si>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</si>
  <si>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</si>
  <si>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</si>
  <si>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</si>
  <si>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</si>
  <si>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</si>
  <si>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</si>
  <si>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</si>
  <si>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</si>
  <si>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</si>
  <si>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</si>
  <si>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</si>
  <si>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</si>
  <si>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</si>
  <si>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</si>
  <si>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</si>
  <si>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</si>
  <si>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</si>
  <si>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</si>
  <si>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</si>
  <si>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</si>
  <si>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</si>
  <si>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</si>
  <si>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</si>
  <si>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</si>
  <si>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</si>
  <si>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</si>
  <si>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</si>
  <si>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</si>
  <si>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</si>
  <si>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</si>
  <si>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</si>
  <si>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</si>
  <si>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</si>
  <si>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</si>
  <si>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</si>
  <si>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</si>
  <si>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</si>
  <si>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</si>
  <si>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</si>
  <si>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</si>
  <si>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</si>
  <si>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</si>
  <si>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</si>
  <si>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</si>
  <si>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</si>
  <si>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</si>
  <si>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</si>
  <si>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</si>
  <si>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</si>
  <si>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</si>
  <si>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</si>
  <si>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</si>
  <si>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</si>
  <si>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</si>
  <si>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</si>
  <si>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</si>
  <si>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</si>
  <si>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</si>
  <si>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</si>
  <si>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</si>
  <si>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</si>
  <si>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</si>
  <si>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</si>
  <si>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</si>
  <si>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</si>
  <si>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</si>
  <si>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</si>
  <si>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</si>
  <si>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</si>
  <si>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</si>
  <si>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</si>
  <si>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</si>
  <si>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</si>
  <si>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</si>
  <si>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</si>
  <si>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</si>
  <si>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</si>
  <si>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</si>
  <si>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</si>
  <si>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</si>
  <si>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</si>
  <si>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</si>
  <si>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</si>
  <si>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</si>
  <si>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</si>
  <si>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</si>
  <si>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</si>
  <si>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</si>
  <si>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</si>
  <si>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</si>
  <si>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</si>
  <si>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</si>
  <si>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</si>
  <si>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</si>
  <si>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</si>
  <si>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</si>
  <si>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</si>
  <si>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</si>
  <si>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</si>
  <si>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</si>
  <si>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</si>
  <si>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</si>
  <si>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</si>
  <si>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</si>
  <si>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</si>
  <si>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</si>
  <si>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</si>
  <si>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</si>
  <si>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</si>
  <si>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</si>
  <si>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</si>
  <si>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</si>
  <si>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</si>
  <si>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</si>
  <si>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</si>
  <si>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</si>
  <si>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</si>
  <si>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</si>
  <si>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</si>
  <si>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</si>
  <si>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</si>
  <si>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</si>
  <si>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</si>
  <si>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</si>
  <si>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</si>
  <si>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</si>
  <si>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</si>
  <si>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</si>
  <si>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</si>
  <si>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</si>
  <si>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</si>
  <si>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</si>
  <si>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</si>
  <si>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</si>
  <si>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</si>
  <si>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</si>
  <si>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</si>
  <si>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</si>
  <si>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</si>
  <si>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</si>
  <si>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</si>
  <si>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</si>
  <si>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</si>
  <si>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</si>
  <si>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</si>
  <si>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</si>
  <si>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</si>
  <si>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</si>
  <si>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</si>
  <si>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</si>
  <si>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</si>
  <si>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</si>
  <si>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</si>
  <si>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</si>
  <si>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</si>
  <si>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</si>
  <si>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</si>
  <si>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</si>
  <si>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</si>
  <si>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</si>
  <si>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</si>
  <si>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</si>
  <si>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</si>
  <si>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</si>
  <si>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</si>
  <si>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</si>
  <si>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</si>
  <si>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</si>
  <si>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</si>
  <si>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</si>
  <si>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</si>
  <si>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</si>
  <si>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</si>
  <si>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</si>
  <si>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</si>
  <si>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</si>
  <si>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</si>
  <si>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</si>
  <si>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</si>
  <si>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</si>
  <si>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</si>
  <si>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</si>
  <si>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</si>
  <si>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</si>
  <si>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</si>
  <si>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</si>
  <si>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</si>
  <si>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</si>
  <si>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</si>
  <si>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</si>
  <si>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</si>
  <si>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</si>
  <si>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</si>
  <si>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</si>
  <si>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</si>
  <si>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</si>
  <si>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</si>
  <si>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</si>
  <si>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</si>
  <si>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</si>
  <si>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</si>
  <si>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</si>
  <si>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</si>
  <si>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</si>
  <si>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</si>
  <si>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</si>
  <si>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</si>
  <si>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</si>
  <si>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</si>
  <si>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</si>
  <si>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</si>
  <si>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</si>
  <si>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</si>
  <si>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</si>
  <si>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</si>
  <si>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</si>
  <si>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</si>
  <si>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</si>
  <si>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</si>
  <si>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</si>
  <si>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</si>
  <si>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</si>
  <si>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</si>
  <si>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</si>
  <si>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</si>
  <si>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</si>
  <si>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</si>
  <si>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</si>
  <si>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</si>
  <si>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</si>
  <si>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</si>
  <si>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</si>
  <si>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</si>
  <si>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</si>
  <si>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</si>
  <si>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</si>
  <si>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</si>
  <si>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</si>
  <si>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</si>
  <si>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</si>
  <si>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</si>
  <si>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</si>
  <si>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</si>
  <si>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</si>
  <si>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</si>
  <si>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</si>
  <si>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</si>
  <si>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</si>
  <si>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</si>
  <si>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</si>
  <si>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</si>
  <si>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</si>
  <si>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</si>
  <si>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</si>
  <si>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</si>
  <si>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</si>
  <si>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</si>
  <si>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</si>
  <si>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</si>
  <si>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</si>
  <si>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</si>
  <si>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</si>
  <si>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</si>
  <si>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</si>
  <si>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</si>
  <si>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</si>
  <si>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</si>
  <si>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</si>
  <si>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</si>
  <si>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</si>
  <si>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</si>
  <si>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</si>
  <si>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</si>
  <si>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</si>
  <si>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</si>
  <si>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</si>
  <si>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</si>
  <si>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</si>
  <si>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</si>
  <si>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</si>
  <si>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</si>
  <si>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</si>
  <si>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</si>
  <si>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</si>
  <si>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</si>
  <si>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</si>
  <si>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</si>
  <si>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</si>
  <si>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</si>
  <si>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</si>
  <si>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</si>
  <si>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</si>
  <si>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</si>
  <si>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</si>
  <si>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</si>
  <si>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</si>
  <si>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</si>
  <si>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</si>
  <si>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</si>
  <si>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</si>
  <si>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</si>
  <si>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</si>
  <si>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</si>
  <si>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</si>
  <si>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</si>
  <si>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</si>
  <si>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</si>
  <si>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</si>
  <si>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</si>
  <si>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</si>
  <si>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</si>
  <si>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</si>
  <si>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</si>
  <si>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</si>
  <si>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</si>
  <si>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</si>
  <si>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</si>
  <si>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</si>
  <si>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</si>
  <si>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</si>
  <si>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</si>
  <si>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</si>
  <si>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</si>
  <si>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</si>
  <si>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</si>
  <si>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</si>
  <si>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</si>
  <si>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</si>
  <si>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</si>
  <si>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</si>
  <si>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</si>
  <si>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</si>
  <si>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</si>
  <si>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</si>
  <si>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</si>
  <si>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</si>
  <si>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</si>
  <si>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</si>
  <si>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</si>
  <si>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</si>
  <si>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</si>
  <si>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</si>
  <si>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</si>
  <si>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</si>
  <si>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</si>
  <si>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</si>
  <si>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</si>
  <si>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</si>
  <si>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</si>
  <si>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</si>
  <si>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</si>
  <si>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</si>
  <si>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</si>
  <si>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</si>
  <si>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</si>
  <si>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</si>
  <si>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</si>
  <si>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</si>
  <si>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</si>
  <si>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</si>
  <si>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</si>
  <si>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</si>
  <si>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</si>
  <si>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</si>
  <si>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</si>
  <si>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</si>
  <si>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</si>
  <si>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</si>
  <si>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</si>
  <si>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</si>
  <si>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</si>
  <si>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</si>
  <si>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</si>
  <si>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</si>
  <si>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</si>
  <si>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</si>
  <si>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</si>
  <si>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</si>
  <si>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</si>
  <si>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</si>
  <si>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</si>
  <si>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</si>
  <si>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</si>
  <si>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</si>
  <si>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</si>
  <si>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</si>
  <si>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</si>
  <si>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</si>
  <si>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</si>
  <si>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</si>
  <si>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</si>
  <si>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</si>
  <si>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</si>
  <si>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</si>
  <si>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</si>
  <si>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</si>
  <si>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</si>
  <si>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</si>
  <si>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</si>
  <si>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</si>
  <si>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</si>
  <si>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</si>
  <si>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</si>
  <si>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</si>
  <si>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</si>
  <si>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</si>
  <si>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</si>
  <si>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</si>
  <si>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</si>
  <si>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</si>
  <si>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</si>
  <si>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</si>
  <si>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</si>
  <si>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</si>
  <si>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</si>
  <si>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</si>
  <si>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</si>
  <si>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</si>
  <si>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</si>
  <si>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</si>
  <si>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</si>
  <si>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</si>
  <si>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</si>
  <si>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</si>
  <si>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</si>
  <si>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</si>
  <si>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</si>
  <si>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</si>
  <si>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</si>
  <si>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</si>
  <si>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</si>
  <si>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</si>
  <si>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</si>
  <si>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</si>
  <si>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</si>
  <si>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</si>
  <si>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</si>
  <si>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</si>
  <si>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</si>
  <si>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</si>
  <si>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</si>
  <si>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</si>
  <si>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</si>
  <si>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</si>
  <si>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</si>
  <si>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</si>
  <si>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</si>
  <si>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</si>
  <si>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</si>
  <si>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</si>
  <si>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</si>
  <si>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</si>
  <si>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</si>
  <si>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</si>
  <si>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</si>
  <si>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</si>
  <si>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</si>
  <si>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</si>
  <si>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</si>
  <si>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</si>
  <si>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</si>
  <si>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</si>
  <si>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</si>
  <si>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</si>
  <si>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</si>
  <si>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</si>
  <si>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</si>
  <si>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</si>
  <si>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</si>
  <si>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</si>
  <si>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</si>
  <si>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</si>
  <si>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</si>
  <si>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</si>
  <si>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</si>
  <si>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</si>
  <si>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</si>
  <si>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</si>
  <si>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</si>
  <si>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</si>
  <si>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</si>
  <si>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</si>
  <si>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</si>
  <si>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</si>
  <si>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</si>
  <si>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</si>
  <si>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</si>
  <si>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</si>
  <si>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</si>
  <si>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</si>
  <si>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</si>
  <si>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</si>
  <si>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</si>
  <si>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</si>
  <si>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</si>
  <si>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</si>
  <si>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</si>
  <si>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</si>
  <si>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</si>
  <si>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</si>
  <si>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</si>
  <si>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</si>
  <si>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</si>
  <si>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</si>
  <si>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</si>
  <si>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</si>
  <si>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</si>
  <si>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</si>
  <si>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</si>
  <si>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</si>
  <si>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</si>
  <si>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</si>
  <si>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</si>
  <si>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</si>
  <si>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</si>
  <si>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</si>
  <si>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</si>
  <si>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</si>
  <si>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</si>
  <si>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</si>
  <si>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</si>
  <si>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</si>
  <si>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</si>
  <si>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</si>
  <si>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</si>
  <si>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</si>
  <si>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</si>
  <si>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</si>
  <si>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</si>
  <si>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</si>
  <si>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</si>
  <si>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</si>
  <si>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</si>
  <si>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</si>
  <si>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</si>
  <si>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</si>
  <si>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</si>
  <si>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</si>
  <si>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</si>
  <si>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</si>
  <si>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</si>
  <si>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</si>
  <si>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</si>
  <si>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</si>
  <si>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</si>
  <si>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</si>
  <si>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</si>
  <si>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</si>
  <si>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</si>
  <si>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</si>
  <si>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</si>
  <si>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</si>
  <si>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</si>
  <si>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</si>
  <si>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</si>
  <si>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</si>
  <si>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</si>
  <si>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</si>
  <si>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</si>
  <si>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</si>
  <si>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</si>
  <si>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</si>
  <si>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</si>
  <si>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</si>
  <si>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</si>
  <si>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</si>
  <si>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</si>
  <si>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</si>
  <si>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</si>
  <si>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</si>
  <si>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</si>
  <si>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</si>
  <si>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</si>
  <si>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</si>
  <si>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</si>
  <si>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</si>
  <si>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</si>
  <si>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</si>
  <si>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</si>
  <si>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</si>
  <si>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</si>
  <si>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</si>
  <si>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</si>
  <si>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</si>
  <si>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</si>
  <si>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</si>
  <si>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</si>
  <si>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</si>
  <si>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</si>
  <si>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</si>
  <si>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</si>
  <si>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</si>
  <si>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</si>
  <si>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</si>
  <si>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</si>
  <si>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</si>
  <si>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</si>
  <si>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</si>
  <si>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</si>
  <si>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</si>
  <si>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</si>
  <si>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</si>
  <si>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</si>
  <si>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</si>
  <si>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</si>
  <si>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</si>
  <si>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</si>
  <si>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</si>
  <si>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</si>
  <si>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</si>
  <si>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</si>
  <si>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</si>
  <si>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</si>
  <si>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</si>
  <si>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</si>
  <si>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</si>
  <si>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</si>
  <si>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</si>
  <si>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</si>
  <si>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</si>
  <si>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</si>
  <si>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</si>
  <si>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</si>
  <si>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</si>
  <si>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</si>
  <si>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</si>
  <si>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</si>
  <si>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</si>
  <si>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</si>
  <si>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</si>
  <si>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</si>
  <si>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</si>
  <si>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</si>
  <si>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</si>
  <si>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</si>
  <si>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</si>
  <si>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</si>
  <si>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</si>
  <si>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</si>
  <si>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</si>
  <si>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</si>
  <si>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</si>
  <si>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</si>
  <si>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</si>
  <si>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</si>
  <si>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</si>
  <si>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</si>
  <si>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</si>
  <si>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</si>
  <si>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</si>
  <si>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</si>
  <si>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</si>
  <si>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</si>
  <si>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</si>
  <si>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</si>
  <si>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</si>
  <si>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</si>
  <si>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</si>
  <si>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</si>
  <si>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</si>
  <si>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</si>
  <si>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</si>
  <si>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</si>
  <si>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</si>
  <si>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</si>
  <si>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</si>
  <si>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</si>
  <si>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</si>
  <si>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</si>
  <si>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</si>
  <si>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</si>
  <si>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</si>
  <si>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</si>
  <si>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</si>
  <si>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</si>
  <si>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</si>
  <si>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</si>
  <si>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</si>
  <si>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</si>
  <si>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</si>
  <si>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</si>
  <si>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</si>
  <si>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</si>
  <si>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</si>
  <si>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</si>
  <si>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</si>
  <si>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</si>
  <si>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</si>
  <si>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</si>
  <si>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</si>
  <si>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</si>
  <si>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</si>
  <si>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</si>
  <si>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</si>
  <si>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</si>
  <si>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</si>
  <si>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</si>
  <si>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</si>
  <si>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</si>
  <si>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</si>
  <si>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</si>
  <si>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</si>
  <si>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</si>
  <si>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</si>
  <si>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</si>
  <si>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</si>
  <si>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</si>
  <si>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</si>
  <si>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</si>
  <si>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</si>
  <si>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</si>
  <si>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</si>
  <si>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</si>
  <si>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</si>
  <si>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</si>
  <si>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</si>
  <si>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</si>
  <si>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</si>
  <si>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</si>
  <si>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</si>
  <si>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</si>
  <si>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</si>
  <si>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</si>
  <si>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</si>
  <si>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</si>
  <si>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</si>
  <si>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</si>
  <si>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</si>
  <si>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</si>
  <si>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</si>
  <si>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</si>
  <si>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</si>
  <si>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</si>
  <si>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</si>
  <si>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</si>
  <si>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</si>
  <si>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</si>
  <si>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</si>
  <si>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</si>
  <si>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</si>
  <si>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</si>
  <si>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</si>
  <si>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</si>
  <si>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</si>
  <si>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</si>
  <si>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</si>
  <si>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</si>
  <si>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</si>
  <si>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</si>
  <si>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</si>
  <si>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</si>
  <si>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</si>
  <si>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</si>
  <si>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</si>
  <si>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</si>
  <si>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</si>
  <si>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</si>
  <si>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</si>
  <si>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</si>
  <si>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</si>
  <si>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</si>
  <si>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</si>
  <si>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</si>
  <si>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</si>
  <si>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</si>
  <si>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</si>
  <si>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</si>
  <si>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</si>
  <si>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</si>
  <si>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</si>
  <si>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</si>
  <si>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</si>
  <si>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</si>
  <si>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</si>
  <si>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</si>
  <si>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</si>
  <si>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</si>
  <si>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</si>
  <si>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</si>
  <si>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</si>
  <si>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</si>
  <si>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</si>
  <si>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</si>
  <si>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</si>
  <si>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</si>
  <si>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</si>
  <si>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</si>
  <si>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</si>
  <si>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</si>
  <si>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</si>
  <si>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</si>
  <si>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</si>
  <si>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</si>
  <si>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</si>
  <si>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</si>
  <si>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</si>
  <si>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</si>
  <si>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</si>
  <si>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</si>
  <si>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</si>
  <si>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</si>
  <si>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</si>
  <si>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</si>
  <si>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</si>
  <si>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</si>
  <si>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</si>
  <si>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</si>
  <si>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</si>
  <si>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</si>
  <si>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</si>
  <si>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</si>
  <si>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</si>
  <si>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</si>
  <si>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</si>
  <si>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</si>
  <si>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</si>
  <si>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</si>
  <si>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</si>
  <si>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</si>
  <si>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</si>
  <si>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</si>
  <si>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</si>
  <si>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</si>
  <si>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</si>
  <si>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</si>
  <si>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</si>
  <si>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</si>
  <si>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</si>
  <si>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</si>
  <si>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</si>
  <si>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</si>
  <si>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</si>
  <si>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</si>
  <si>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</si>
  <si>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</si>
  <si>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</si>
  <si>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</si>
  <si>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</si>
  <si>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</si>
  <si>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</si>
  <si>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</si>
  <si>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</si>
  <si>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</si>
  <si>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</si>
  <si>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</si>
  <si>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</si>
  <si>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</si>
  <si>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</si>
  <si>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</si>
  <si>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</si>
  <si>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</si>
  <si>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</si>
  <si>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</si>
  <si>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</si>
  <si>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</si>
  <si>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</si>
  <si>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</si>
  <si>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</si>
  <si>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</si>
  <si>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</si>
  <si>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</si>
  <si>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</si>
  <si>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</si>
  <si>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</si>
  <si>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</si>
  <si>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</si>
  <si>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</si>
  <si>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</si>
  <si>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</si>
  <si>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</si>
  <si>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</si>
  <si>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</si>
  <si>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</si>
  <si>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</si>
  <si>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</si>
  <si>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</si>
  <si>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</si>
  <si>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</si>
  <si>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</si>
  <si>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</si>
  <si>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</si>
  <si>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</si>
  <si>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</si>
  <si>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</si>
  <si>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</si>
  <si>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</si>
  <si>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</si>
  <si>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</si>
  <si>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</si>
  <si>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</si>
  <si>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</si>
  <si>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</si>
  <si>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</si>
  <si>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</si>
  <si>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</si>
  <si>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</si>
  <si>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</si>
  <si>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</si>
  <si>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</si>
  <si>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</si>
  <si>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</si>
  <si>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</si>
  <si>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</si>
  <si>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</si>
  <si>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</si>
  <si>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</si>
  <si>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</si>
  <si>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</si>
  <si>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</si>
  <si>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</si>
  <si>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</si>
  <si>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</si>
  <si>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</si>
  <si>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</si>
  <si>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</si>
  <si>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</si>
  <si>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</si>
  <si>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</si>
  <si>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</si>
  <si>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</si>
  <si>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</si>
  <si>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</si>
  <si>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</si>
  <si>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</si>
  <si>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</si>
  <si>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</si>
  <si>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</si>
  <si>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</si>
  <si>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</si>
  <si>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</si>
  <si>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</si>
  <si>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</si>
  <si>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</si>
  <si>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</si>
  <si>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</si>
  <si>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</si>
  <si>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</si>
  <si>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</si>
  <si>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</si>
  <si>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</si>
  <si>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</si>
  <si>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</si>
  <si>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</si>
  <si>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</si>
  <si>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</si>
  <si>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</si>
  <si>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</si>
  <si>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</si>
  <si>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</si>
  <si>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</si>
  <si>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</si>
  <si>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</si>
  <si>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</si>
  <si>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</si>
  <si>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</si>
  <si>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</si>
  <si>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</si>
  <si>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</si>
  <si>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</si>
  <si>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</si>
  <si>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</si>
  <si>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</si>
  <si>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</si>
  <si>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</si>
  <si>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</si>
  <si>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</si>
  <si>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</si>
  <si>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</si>
  <si>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</si>
  <si>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</si>
  <si>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</si>
  <si>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</si>
  <si>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</si>
  <si>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</si>
  <si>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</si>
  <si>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</si>
  <si>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</si>
  <si>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</si>
  <si>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</si>
  <si>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</si>
  <si>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</si>
  <si>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</si>
  <si>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</si>
  <si>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</si>
  <si>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</si>
  <si>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</si>
  <si>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</si>
  <si>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</si>
  <si>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</si>
  <si>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</si>
  <si>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</si>
  <si>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</si>
  <si>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</si>
  <si>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</si>
  <si>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</si>
  <si>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</si>
  <si>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</si>
  <si>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</si>
  <si>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</si>
  <si>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</si>
  <si>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</si>
  <si>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</si>
  <si>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</si>
  <si>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</si>
  <si>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</si>
  <si>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</si>
  <si>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</si>
  <si>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</si>
  <si>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</si>
  <si>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</si>
  <si>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</si>
  <si>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</si>
  <si>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</si>
  <si>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</si>
  <si>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</si>
  <si>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</si>
  <si>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</si>
  <si>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</si>
  <si>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</si>
  <si>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</si>
  <si>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</si>
  <si>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</si>
  <si>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</si>
  <si>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</si>
  <si>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</si>
  <si>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</si>
  <si>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</si>
  <si>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</si>
  <si>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</si>
  <si>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</si>
  <si>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</si>
  <si>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</si>
  <si>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</si>
  <si>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</si>
  <si>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</si>
  <si>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</si>
  <si>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</si>
  <si>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</si>
  <si>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</si>
  <si>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</si>
  <si>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</si>
  <si>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</si>
  <si>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</si>
  <si>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</si>
  <si>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</si>
  <si>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</si>
  <si>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</si>
  <si>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</si>
  <si>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</si>
  <si>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</si>
  <si>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</si>
  <si>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</si>
  <si>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</si>
  <si>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</si>
  <si>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</si>
  <si>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</si>
  <si>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</si>
  <si>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</si>
  <si>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</si>
  <si>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</si>
  <si>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</si>
  <si>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</si>
  <si>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</si>
  <si>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</si>
  <si>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</si>
  <si>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</si>
  <si>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</si>
  <si>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</si>
  <si>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</si>
  <si>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</si>
  <si>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</si>
  <si>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</si>
  <si>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</si>
  <si>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</si>
  <si>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</si>
  <si>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</si>
  <si>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</si>
  <si>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</si>
  <si>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</si>
  <si>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</si>
  <si>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</si>
  <si>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</si>
  <si>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</si>
  <si>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</si>
  <si>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</si>
  <si>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</si>
  <si>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</si>
  <si>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</si>
  <si>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</si>
  <si>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</si>
  <si>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</si>
  <si>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</si>
  <si>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</si>
  <si>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</si>
  <si>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</si>
  <si>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</si>
  <si>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</si>
  <si>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</si>
  <si>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</si>
  <si>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</si>
  <si>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</si>
  <si>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</si>
  <si>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</si>
  <si>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</si>
  <si>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</si>
  <si>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</si>
  <si>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</si>
  <si>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</si>
  <si>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</si>
  <si>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</si>
  <si>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</si>
  <si>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</si>
  <si>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</si>
  <si>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</si>
  <si>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</si>
  <si>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</si>
  <si>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</si>
  <si>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</si>
  <si>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</si>
  <si>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</si>
  <si>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</si>
  <si>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</si>
  <si>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</si>
  <si>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</si>
  <si>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</si>
  <si>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</si>
  <si>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</si>
  <si>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</si>
  <si>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</si>
  <si>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</si>
  <si>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</si>
  <si>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</si>
  <si>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</si>
  <si>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</si>
  <si>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</si>
  <si>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</si>
  <si>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</si>
  <si>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</si>
  <si>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</si>
  <si>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</si>
  <si>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</si>
  <si>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</si>
  <si>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</si>
  <si>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</si>
  <si>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</si>
  <si>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</si>
  <si>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</si>
  <si>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</si>
  <si>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</si>
  <si>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</si>
  <si>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</si>
  <si>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</si>
  <si>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</si>
  <si>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</si>
  <si>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</si>
  <si>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</si>
  <si>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</si>
  <si>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</si>
  <si>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</si>
  <si>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</si>
  <si>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</si>
  <si>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</si>
  <si>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</si>
  <si>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</si>
  <si>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</si>
  <si>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</si>
  <si>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</si>
  <si>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</si>
  <si>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</si>
  <si>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</si>
  <si>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</si>
  <si>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</si>
  <si>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</si>
  <si>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</si>
  <si>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</si>
  <si>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</si>
  <si>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</si>
  <si>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</si>
  <si>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</si>
  <si>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</si>
  <si>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</si>
  <si>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</si>
  <si>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</si>
  <si>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</si>
  <si>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</si>
  <si>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</si>
  <si>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</si>
  <si>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</si>
  <si>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</si>
  <si>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</si>
  <si>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</si>
  <si>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</si>
  <si>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</si>
  <si>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</si>
  <si>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</si>
  <si>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</si>
  <si>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</si>
  <si>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</si>
  <si>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</si>
  <si>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</si>
  <si>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</si>
  <si>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</si>
  <si>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</si>
  <si>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</si>
  <si>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</si>
  <si>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</si>
  <si>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</si>
  <si>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</si>
  <si>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</si>
  <si>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</si>
  <si>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</si>
  <si>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</si>
  <si>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</si>
  <si>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</si>
  <si>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</si>
  <si>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</si>
  <si>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</si>
  <si>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</si>
  <si>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</si>
  <si>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</si>
  <si>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</si>
  <si>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</si>
  <si>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</si>
  <si>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</si>
  <si>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</si>
  <si>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</si>
  <si>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</si>
  <si>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</si>
  <si>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</si>
  <si>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</si>
  <si>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</si>
  <si>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</si>
  <si>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</si>
  <si>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</si>
  <si>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</si>
  <si>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</si>
  <si>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</si>
  <si>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</si>
  <si>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</si>
  <si>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</si>
  <si>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</si>
  <si>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</si>
  <si>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</si>
  <si>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</si>
  <si>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</si>
  <si>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</si>
  <si>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</si>
  <si>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</si>
  <si>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</si>
  <si>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</si>
  <si>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</si>
  <si>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</si>
  <si>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</si>
  <si>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</si>
  <si>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</si>
  <si>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</si>
  <si>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</si>
  <si>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</si>
  <si>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</si>
  <si>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</si>
  <si>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</si>
  <si>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</si>
  <si>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</si>
  <si>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</si>
  <si>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</si>
  <si>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</si>
  <si>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</si>
  <si>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</si>
  <si>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</si>
  <si>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</si>
  <si>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</si>
  <si>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</si>
  <si>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</si>
  <si>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</si>
  <si>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</si>
  <si>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</si>
  <si>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</si>
  <si>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</si>
  <si>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</si>
  <si>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</si>
  <si>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</si>
  <si>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</si>
  <si>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</si>
  <si>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</si>
  <si>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</si>
  <si>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</si>
  <si>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</si>
  <si>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</si>
  <si>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</si>
  <si>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</si>
  <si>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</si>
  <si>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</si>
  <si>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</si>
  <si>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</si>
  <si>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</si>
  <si>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</si>
  <si>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</si>
  <si>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</si>
  <si>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</si>
  <si>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</si>
  <si>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</si>
  <si>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</si>
  <si>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</si>
  <si>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</si>
  <si>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</si>
  <si>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</si>
  <si>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</si>
  <si>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</si>
  <si>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</si>
  <si>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</si>
  <si>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</si>
  <si>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</si>
  <si>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</si>
  <si>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</si>
  <si>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</si>
  <si>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</si>
  <si>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</si>
  <si>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</si>
  <si>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</si>
  <si>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</si>
  <si>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</si>
  <si>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</si>
  <si>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</si>
  <si>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</si>
  <si>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</si>
  <si>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</si>
  <si>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</si>
  <si>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</si>
  <si>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</si>
  <si>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</si>
  <si>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</si>
  <si>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</si>
  <si>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</si>
  <si>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</si>
  <si>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</si>
  <si>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</si>
  <si>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</si>
  <si>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</si>
  <si>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</si>
  <si>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</si>
  <si>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</si>
  <si>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</si>
  <si>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</si>
  <si>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</si>
  <si>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</si>
  <si>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</si>
  <si>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</si>
  <si>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</si>
  <si>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</si>
  <si>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</si>
  <si>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</si>
  <si>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</si>
  <si>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</si>
  <si>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</si>
  <si>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</si>
  <si>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</si>
  <si>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</si>
  <si>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</si>
  <si>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</si>
  <si>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</si>
  <si>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</si>
  <si>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</si>
  <si>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</si>
  <si>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</si>
  <si>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</si>
  <si>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</si>
  <si>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</si>
  <si>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</si>
  <si>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</si>
  <si>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</si>
  <si>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</si>
  <si>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</si>
  <si>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</si>
  <si>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</si>
  <si>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</si>
  <si>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</si>
  <si>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</si>
  <si>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</si>
  <si>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</si>
  <si>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</si>
  <si>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</si>
  <si>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</si>
  <si>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</si>
  <si>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</si>
  <si>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</si>
  <si>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</si>
  <si>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</si>
  <si>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</si>
  <si>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</si>
  <si>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</si>
  <si>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</si>
  <si>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</si>
  <si>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</si>
  <si>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</si>
  <si>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</si>
  <si>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</si>
  <si>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</si>
  <si>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</si>
  <si>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</si>
  <si>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</si>
  <si>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</si>
  <si>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</si>
  <si>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</si>
  <si>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</si>
  <si>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</si>
  <si>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</si>
  <si>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</si>
  <si>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</si>
  <si>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</si>
  <si>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</si>
  <si>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</si>
  <si>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</si>
  <si>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</si>
  <si>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</si>
  <si>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</si>
  <si>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</si>
  <si>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</si>
  <si>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</si>
  <si>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</si>
  <si>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</si>
  <si>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</si>
  <si>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</si>
  <si>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</si>
  <si>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</si>
  <si>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</si>
  <si>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</si>
  <si>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</si>
  <si>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</si>
  <si>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</si>
  <si>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</si>
  <si>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</si>
  <si>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</si>
  <si>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</si>
  <si>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</si>
  <si>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</si>
  <si>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</si>
  <si>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</si>
  <si>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</si>
  <si>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</si>
  <si>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</si>
  <si>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</si>
  <si>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</si>
  <si>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</si>
  <si>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</si>
  <si>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</si>
  <si>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</si>
  <si>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</si>
  <si>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</si>
  <si>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</si>
  <si>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</si>
  <si>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</si>
  <si>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</si>
  <si>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</si>
  <si>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</si>
  <si>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</si>
  <si>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</si>
  <si>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</si>
  <si>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</si>
  <si>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</si>
  <si>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</si>
  <si>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</si>
  <si>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</si>
  <si>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</si>
  <si>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</si>
  <si>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</si>
  <si>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</si>
  <si>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</si>
  <si>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</si>
  <si>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</si>
  <si>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</si>
  <si>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</si>
  <si>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</si>
  <si>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</si>
  <si>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</si>
  <si>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</si>
  <si>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</si>
  <si>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</si>
  <si>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</si>
  <si>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</si>
  <si>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</si>
  <si>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</si>
  <si>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</si>
  <si>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</si>
  <si>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</si>
  <si>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</si>
  <si>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</si>
  <si>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</si>
  <si>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</si>
  <si>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</si>
  <si>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</si>
  <si>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</si>
  <si>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</si>
  <si>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</si>
  <si>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</si>
  <si>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</si>
  <si>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</si>
  <si>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</si>
  <si>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</si>
  <si>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</si>
  <si>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</si>
  <si>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</si>
  <si>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</si>
  <si>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</si>
  <si>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</si>
  <si>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</si>
  <si>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</si>
  <si>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</si>
  <si>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</si>
  <si>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</si>
  <si>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</si>
  <si>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</si>
  <si>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</si>
  <si>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</si>
  <si>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</si>
  <si>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</si>
  <si>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</si>
  <si>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</si>
  <si>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</si>
  <si>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</si>
  <si>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</si>
  <si>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</si>
  <si>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</si>
  <si>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</si>
  <si>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</si>
  <si>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</si>
  <si>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</si>
  <si>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</si>
  <si>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</si>
  <si>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</si>
  <si>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</si>
  <si>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</si>
  <si>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</si>
  <si>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</si>
  <si>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</si>
  <si>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</si>
  <si>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</si>
  <si>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</si>
  <si>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</si>
  <si>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</si>
  <si>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</si>
  <si>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</si>
  <si>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</si>
  <si>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</si>
  <si>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</si>
  <si>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</si>
  <si>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</si>
  <si>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</si>
  <si>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</si>
  <si>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</si>
  <si>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</si>
  <si>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</si>
  <si>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</si>
  <si>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</si>
  <si>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</si>
  <si>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</si>
  <si>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</si>
  <si>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</si>
  <si>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</si>
  <si>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</si>
  <si>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</si>
  <si>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</si>
  <si>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</si>
  <si>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</si>
  <si>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</si>
  <si>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</si>
  <si>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</si>
  <si>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</si>
  <si>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</si>
  <si>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</si>
  <si>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</si>
  <si>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</si>
  <si>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</si>
  <si>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</si>
  <si>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</si>
  <si>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</si>
  <si>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</si>
  <si>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</si>
  <si>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</si>
  <si>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</si>
  <si>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</si>
  <si>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</si>
  <si>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</si>
  <si>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</si>
  <si>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</si>
  <si>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</si>
  <si>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</si>
  <si>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</si>
  <si>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</si>
  <si>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</si>
  <si>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</si>
  <si>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</si>
  <si>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</si>
  <si>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</si>
  <si>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</si>
  <si>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</si>
  <si>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</si>
  <si>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</si>
  <si>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</si>
  <si>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</si>
  <si>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</si>
  <si>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</si>
  <si>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</si>
  <si>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</si>
  <si>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</si>
  <si>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</si>
  <si>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</si>
  <si>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</si>
  <si>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</si>
  <si>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</si>
  <si>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</si>
  <si>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</si>
  <si>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</si>
  <si>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</si>
  <si>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</si>
  <si>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</si>
  <si>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</si>
  <si>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</si>
  <si>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</si>
  <si>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</si>
  <si>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</si>
  <si>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</si>
  <si>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</si>
  <si>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</si>
  <si>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</si>
  <si>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</si>
  <si>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</si>
  <si>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</si>
  <si>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</si>
  <si>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</si>
  <si>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</si>
  <si>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</si>
  <si>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</si>
  <si>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</si>
  <si>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</si>
  <si>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</si>
  <si>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</si>
  <si>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</si>
  <si>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</si>
  <si>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</si>
  <si>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</si>
  <si>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</si>
  <si>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</si>
  <si>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</si>
  <si>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</si>
  <si>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</si>
  <si>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</si>
  <si>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</si>
  <si>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</si>
  <si>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</si>
  <si>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</si>
  <si>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</si>
  <si>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</si>
  <si>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</si>
  <si>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</si>
  <si>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</si>
  <si>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</si>
  <si>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</si>
  <si>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</si>
  <si>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</si>
  <si>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</si>
  <si>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</si>
  <si>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</si>
  <si>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</si>
  <si>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</si>
  <si>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</si>
  <si>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</si>
  <si>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</si>
  <si>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</si>
  <si>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</si>
  <si>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</si>
  <si>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</si>
  <si>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</si>
  <si>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</si>
  <si>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</si>
  <si>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</si>
  <si>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</si>
  <si>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</si>
  <si>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</si>
  <si>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</si>
  <si>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</si>
  <si>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</si>
  <si>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</si>
  <si>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</si>
  <si>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</si>
  <si>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</si>
  <si>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</si>
  <si>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</si>
  <si>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</si>
  <si>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</si>
  <si>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</si>
  <si>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</si>
  <si>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</si>
  <si>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</si>
  <si>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</si>
  <si>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</si>
  <si>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</si>
  <si>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</si>
  <si>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</si>
  <si>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</si>
  <si>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</si>
  <si>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</si>
  <si>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</si>
  <si>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</si>
  <si>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</si>
  <si>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</si>
  <si>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</si>
  <si>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</si>
  <si>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</si>
  <si>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</si>
  <si>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</si>
  <si>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</si>
  <si>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</si>
  <si>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</si>
  <si>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</si>
  <si>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</si>
  <si>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</si>
  <si>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</si>
  <si>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</si>
  <si>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</si>
  <si>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</si>
  <si>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</si>
  <si>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</si>
  <si>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</si>
  <si>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</si>
  <si>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</si>
  <si>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</si>
  <si>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</si>
  <si>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</si>
  <si>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</si>
  <si>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</si>
  <si>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</si>
  <si>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</si>
  <si>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</si>
  <si>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</si>
  <si>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</si>
  <si>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</si>
  <si>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</si>
  <si>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</si>
  <si>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</si>
  <si>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</si>
  <si>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</si>
  <si>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</si>
  <si>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</si>
  <si>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</si>
  <si>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</si>
  <si>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</si>
  <si>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</si>
  <si>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</si>
  <si>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</si>
  <si>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</si>
  <si>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</si>
  <si>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</si>
  <si>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</si>
  <si>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</si>
  <si>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</si>
  <si>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</si>
  <si>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</si>
  <si>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</si>
  <si>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</si>
  <si>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</si>
  <si>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</si>
  <si>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</si>
  <si>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</si>
  <si>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</si>
  <si>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</si>
  <si>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</si>
  <si>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</si>
  <si>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</si>
  <si>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</si>
  <si>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</si>
  <si>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</si>
  <si>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</si>
  <si>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</si>
  <si>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</si>
  <si>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</si>
  <si>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</si>
  <si>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</si>
  <si>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</si>
  <si>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</si>
  <si>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</si>
  <si>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</si>
  <si>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</si>
  <si>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</si>
  <si>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</si>
  <si>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</si>
  <si>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</si>
  <si>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</si>
  <si>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</si>
  <si>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</si>
  <si>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</si>
  <si>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</si>
  <si>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</si>
  <si>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</si>
  <si>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</si>
  <si>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</si>
  <si>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</si>
  <si>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</si>
  <si>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</si>
  <si>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</si>
  <si>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</si>
  <si>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</si>
  <si>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</si>
  <si>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</si>
  <si>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</si>
  <si>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</si>
  <si>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</si>
  <si>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</si>
  <si>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</si>
  <si>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</si>
  <si>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</si>
  <si>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</si>
  <si>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</si>
  <si>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</si>
  <si>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</si>
  <si>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</si>
  <si>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</si>
  <si>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</si>
  <si>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</si>
  <si>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</si>
  <si>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</si>
  <si>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</si>
  <si>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</si>
  <si>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</si>
  <si>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</si>
  <si>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</si>
  <si>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</si>
  <si>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</si>
  <si>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</si>
  <si>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</si>
  <si>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</si>
  <si>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</si>
  <si>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</si>
  <si>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</si>
  <si>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</si>
  <si>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</si>
  <si>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</si>
  <si>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</si>
  <si>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</si>
  <si>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</si>
  <si>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</si>
  <si>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</si>
  <si>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</si>
  <si>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</si>
  <si>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</si>
  <si>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</si>
  <si>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</si>
  <si>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</si>
  <si>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</si>
  <si>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</si>
  <si>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</si>
  <si>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</si>
  <si>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</si>
  <si>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</si>
  <si>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</si>
  <si>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</si>
  <si>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</si>
  <si>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</si>
  <si>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</si>
  <si>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</si>
  <si>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</si>
  <si>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</si>
  <si>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</si>
  <si>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</si>
  <si>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</si>
  <si>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</si>
  <si>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</si>
  <si>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</si>
  <si>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</si>
  <si>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</si>
  <si>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</si>
  <si>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</si>
  <si>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</si>
  <si>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</si>
  <si>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</si>
  <si>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</si>
  <si>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</si>
  <si>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</si>
  <si>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</si>
  <si>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</si>
  <si>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</si>
  <si>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</si>
  <si>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</si>
  <si>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</si>
  <si>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</si>
  <si>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</si>
  <si>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</si>
  <si>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</si>
  <si>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</si>
  <si>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</si>
  <si>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</si>
  <si>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</si>
  <si>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</si>
  <si>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</si>
  <si>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</si>
  <si>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</si>
  <si>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</si>
  <si>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</si>
  <si>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</si>
  <si>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</si>
  <si>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</si>
  <si>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</si>
  <si>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</si>
  <si>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</si>
  <si>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</si>
  <si>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</si>
  <si>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</si>
  <si>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</si>
  <si>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</si>
  <si>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</si>
  <si>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</si>
  <si>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</si>
  <si>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</si>
  <si>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</si>
  <si>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</si>
  <si>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</si>
  <si>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</si>
  <si>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</si>
  <si>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</si>
  <si>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</si>
  <si>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</si>
  <si>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</si>
  <si>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</si>
  <si>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</si>
  <si>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</si>
  <si>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</si>
  <si>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</si>
  <si>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</si>
  <si>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</si>
  <si>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</si>
  <si>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</si>
  <si>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</si>
  <si>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</si>
  <si>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</si>
  <si>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</si>
  <si>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</si>
  <si>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</si>
  <si>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</si>
  <si>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</si>
  <si>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</si>
  <si>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</si>
  <si>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</si>
  <si>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</si>
  <si>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</si>
  <si>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</si>
  <si>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</si>
  <si>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</si>
  <si>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</si>
  <si>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</si>
  <si>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</si>
  <si>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</si>
  <si>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</si>
  <si>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</si>
  <si>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</si>
  <si>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</si>
  <si>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</si>
  <si>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</si>
  <si>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</si>
  <si>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</si>
  <si>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</si>
  <si>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</si>
  <si>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</si>
  <si>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</si>
  <si>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</si>
  <si>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</si>
  <si>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</si>
  <si>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</si>
  <si>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</si>
  <si>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</si>
  <si>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</si>
  <si>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</si>
  <si>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</si>
  <si>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</si>
  <si>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</si>
  <si>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</si>
  <si>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</si>
  <si>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</si>
  <si>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</si>
  <si>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</si>
  <si>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</si>
  <si>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</si>
  <si>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</si>
  <si>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</si>
  <si>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</si>
  <si>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</si>
  <si>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</si>
  <si>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</si>
  <si>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</si>
  <si>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</si>
  <si>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</si>
  <si>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</si>
  <si>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</si>
  <si>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</si>
  <si>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</si>
  <si>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</si>
  <si>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</si>
  <si>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</si>
  <si>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</si>
  <si>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</si>
  <si>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</si>
  <si>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</si>
  <si>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</si>
  <si>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</si>
  <si>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</si>
  <si>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</si>
  <si>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</si>
  <si>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</si>
  <si>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</si>
  <si>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</si>
  <si>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</si>
  <si>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</si>
  <si>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</si>
  <si>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</si>
  <si>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</si>
  <si>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</si>
  <si>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</si>
  <si>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</si>
  <si>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</si>
  <si>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</si>
  <si>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</si>
  <si>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</si>
  <si>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</si>
  <si>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</si>
  <si>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</si>
  <si>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</si>
  <si>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</si>
  <si>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</si>
  <si>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</si>
  <si>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</si>
  <si>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</si>
  <si>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</si>
  <si>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</si>
  <si>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</si>
  <si>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</si>
  <si>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</si>
  <si>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</si>
  <si>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</si>
  <si>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</si>
  <si>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</si>
  <si>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</si>
  <si>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</si>
  <si>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</si>
  <si>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</si>
  <si>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</si>
  <si>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</si>
  <si>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</si>
  <si>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</si>
  <si>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</si>
  <si>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</si>
  <si>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</si>
  <si>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</si>
  <si>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</si>
  <si>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</si>
  <si>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</si>
  <si>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</si>
  <si>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</si>
  <si>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</si>
  <si>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</si>
  <si>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</si>
  <si>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</si>
  <si>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</si>
  <si>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</si>
  <si>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</si>
  <si>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</si>
  <si>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</si>
  <si>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</si>
  <si>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</si>
  <si>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</si>
  <si>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</si>
  <si>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</si>
  <si>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</si>
  <si>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</si>
  <si>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</si>
  <si>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</si>
  <si>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</si>
  <si>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</si>
  <si>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</si>
  <si>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</si>
  <si>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</si>
  <si>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</si>
  <si>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</si>
  <si>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</si>
  <si>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</si>
  <si>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</si>
  <si>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</si>
  <si>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</si>
  <si>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</si>
  <si>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</si>
  <si>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</si>
  <si>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</si>
  <si>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</si>
  <si>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</si>
  <si>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</si>
  <si>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</si>
  <si>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</si>
  <si>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</si>
  <si>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</si>
  <si>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</si>
  <si>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</si>
  <si>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</si>
  <si>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</si>
  <si>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</si>
  <si>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</si>
  <si>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</si>
  <si>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</si>
  <si>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</si>
  <si>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</si>
  <si>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</si>
  <si>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</si>
  <si>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</si>
  <si>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</si>
  <si>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</si>
  <si>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</si>
  <si>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</si>
  <si>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</si>
  <si>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</si>
  <si>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</si>
  <si>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</si>
  <si>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</si>
  <si>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</si>
  <si>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</si>
  <si>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</si>
  <si>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</si>
  <si>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</si>
  <si>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</si>
  <si>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</si>
  <si>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</si>
  <si>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</si>
  <si>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</si>
  <si>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</si>
  <si>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</si>
  <si>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</si>
  <si>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</si>
  <si>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</si>
  <si>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</si>
  <si>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</si>
  <si>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</si>
  <si>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</si>
  <si>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</si>
  <si>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</si>
  <si>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</si>
  <si>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</si>
  <si>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</si>
  <si>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</si>
  <si>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</si>
  <si>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</si>
  <si>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</si>
  <si>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</si>
  <si>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</si>
  <si>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</si>
  <si>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</si>
  <si>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</si>
  <si>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</si>
  <si>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</si>
  <si>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</si>
  <si>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</si>
  <si>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</si>
  <si>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</si>
  <si>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</si>
  <si>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</si>
  <si>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</si>
  <si>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</si>
  <si>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</si>
  <si>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</si>
  <si>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</si>
  <si>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</si>
  <si>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</si>
  <si>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</si>
  <si>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</si>
  <si>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</si>
  <si>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</si>
  <si>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</si>
  <si>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</si>
  <si>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</si>
  <si>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</si>
  <si>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</si>
  <si>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</si>
  <si>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</si>
  <si>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</si>
  <si>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</si>
  <si>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</si>
  <si>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</si>
  <si>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</si>
  <si>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</si>
  <si>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</si>
  <si>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</si>
  <si>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</si>
  <si>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</si>
  <si>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</si>
  <si>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</si>
  <si>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</si>
  <si>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</si>
  <si>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</si>
  <si>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</si>
  <si>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</si>
  <si>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</si>
  <si>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</si>
  <si>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</si>
  <si>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</si>
  <si>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</si>
  <si>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</si>
  <si>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</si>
  <si>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</si>
  <si>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</si>
  <si>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</si>
  <si>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</si>
  <si>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</si>
  <si>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</si>
  <si>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</si>
  <si>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</si>
  <si>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</si>
  <si>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</si>
  <si>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</si>
  <si>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</si>
  <si>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</si>
  <si>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</si>
  <si>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</si>
  <si>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</si>
  <si>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</si>
  <si>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</si>
  <si>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</si>
  <si>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</si>
  <si>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</si>
  <si>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</si>
  <si>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</si>
  <si>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</si>
  <si>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</si>
  <si>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</si>
  <si>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</si>
  <si>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</si>
  <si>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</si>
  <si>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</si>
  <si>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</si>
  <si>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</si>
  <si>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</si>
  <si>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</si>
  <si>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</si>
  <si>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</si>
  <si>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</si>
  <si>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</si>
  <si>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</si>
  <si>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</si>
  <si>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</si>
  <si>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</si>
  <si>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</si>
  <si>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</si>
  <si>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</si>
  <si>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</si>
  <si>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</si>
  <si>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</si>
  <si>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</si>
  <si>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</si>
  <si>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</si>
  <si>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</si>
  <si>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</si>
  <si>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</si>
  <si>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</si>
  <si>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</si>
  <si>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</si>
  <si>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</si>
  <si>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</si>
  <si>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</si>
  <si>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</si>
  <si>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</si>
  <si>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</si>
  <si>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</si>
  <si>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</si>
  <si>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</si>
  <si>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</si>
  <si>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</si>
  <si>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</si>
  <si>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</si>
  <si>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</si>
  <si>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</si>
  <si>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</si>
  <si>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</si>
  <si>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</si>
  <si>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</si>
  <si>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</si>
  <si>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</si>
  <si>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</si>
  <si>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</si>
  <si>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</si>
  <si>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</si>
  <si>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</si>
  <si>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</si>
  <si>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</si>
  <si>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</si>
  <si>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</si>
  <si>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</si>
  <si>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</si>
  <si>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</si>
  <si>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</si>
  <si>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</si>
  <si>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</si>
  <si>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</si>
  <si>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</si>
  <si>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</si>
  <si>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</si>
  <si>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</si>
  <si>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</si>
  <si>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</si>
  <si>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</si>
  <si>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</si>
  <si>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</si>
  <si>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</si>
  <si>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</si>
  <si>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</si>
  <si>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</si>
  <si>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</si>
  <si>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</si>
  <si>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</si>
  <si>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</si>
  <si>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</si>
  <si>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</si>
  <si>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</si>
  <si>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</si>
  <si>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</si>
  <si>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</si>
  <si>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</si>
  <si>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</si>
  <si>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</si>
  <si>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</si>
  <si>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</si>
  <si>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</si>
  <si>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</si>
  <si>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</si>
  <si>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</si>
  <si>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</si>
  <si>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</si>
  <si>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</si>
  <si>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</si>
  <si>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</si>
  <si>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</si>
  <si>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</si>
  <si>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</si>
  <si>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</si>
  <si>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</si>
  <si>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</si>
  <si>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</si>
  <si>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</si>
  <si>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</si>
  <si>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</si>
  <si>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</si>
  <si>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</si>
  <si>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</si>
  <si>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</si>
  <si>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</si>
  <si>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</si>
  <si>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</si>
  <si>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</si>
  <si>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</si>
  <si>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</si>
  <si>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</si>
  <si>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</si>
  <si>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</si>
  <si>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</si>
  <si>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</si>
  <si>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</si>
  <si>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</si>
  <si>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</si>
  <si>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</si>
  <si>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</si>
  <si>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</si>
  <si>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</si>
  <si>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</si>
  <si>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</si>
  <si>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</si>
  <si>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</si>
  <si>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</si>
  <si>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</si>
  <si>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</si>
  <si>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</si>
  <si>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</si>
  <si>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</si>
  <si>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</si>
  <si>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</si>
  <si>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</si>
  <si>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</si>
  <si>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</si>
  <si>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</si>
  <si>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</si>
  <si>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</si>
  <si>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</si>
  <si>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</si>
  <si>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</si>
  <si>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</si>
  <si>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</si>
  <si>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</si>
  <si>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</si>
  <si>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</si>
  <si>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</si>
  <si>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</si>
  <si>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</si>
  <si>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</si>
  <si>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</si>
  <si>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</si>
  <si>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</si>
  <si>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</si>
  <si>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</si>
  <si>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</si>
  <si>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</si>
  <si>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</si>
  <si>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</si>
  <si>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</si>
  <si>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</si>
  <si>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</si>
  <si>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</si>
  <si>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</si>
  <si>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</si>
  <si>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</si>
  <si>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</si>
  <si>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</si>
  <si>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</si>
  <si>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</si>
  <si>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</si>
  <si>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</si>
  <si>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</si>
  <si>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</si>
  <si>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</si>
  <si>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</si>
  <si>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</si>
  <si>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</si>
  <si>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</si>
  <si>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</si>
  <si>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</si>
  <si>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</si>
  <si>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</si>
  <si>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</si>
  <si>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</si>
  <si>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</si>
  <si>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</si>
  <si>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</si>
  <si>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</si>
  <si>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</si>
  <si>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</si>
  <si>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</si>
  <si>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</si>
  <si>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</si>
  <si>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</si>
  <si>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</si>
  <si>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</si>
  <si>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</si>
  <si>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</si>
  <si>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</si>
  <si>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</si>
  <si>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</si>
  <si>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</si>
  <si>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</si>
  <si>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</si>
  <si>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</si>
  <si>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</si>
  <si>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</si>
  <si>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</si>
  <si>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</si>
  <si>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</si>
  <si>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</si>
  <si>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</si>
  <si>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</si>
  <si>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</si>
  <si>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</si>
  <si>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</si>
  <si>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</si>
  <si>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</si>
  <si>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</si>
  <si>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</si>
  <si>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</si>
  <si>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</si>
  <si>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</si>
  <si>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</si>
  <si>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</si>
  <si>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</si>
  <si>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</si>
  <si>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</si>
  <si>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</si>
  <si>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</si>
  <si>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</si>
  <si>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</si>
  <si>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</si>
  <si>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</si>
  <si>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</si>
  <si>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</si>
  <si>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</si>
  <si>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</si>
  <si>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</si>
  <si>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</si>
  <si>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</si>
  <si>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</si>
  <si>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</si>
  <si>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</si>
  <si>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</si>
  <si>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</si>
  <si>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</si>
  <si>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</si>
  <si>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</si>
  <si>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</si>
  <si>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</si>
  <si>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</si>
  <si>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</si>
  <si>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</si>
  <si>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</si>
  <si>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</si>
  <si>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</si>
  <si>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</si>
  <si>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</si>
  <si>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</si>
  <si>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</si>
  <si>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</si>
  <si>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</si>
  <si>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</si>
  <si>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</si>
  <si>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</si>
  <si>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</si>
  <si>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</si>
  <si>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</si>
  <si>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</si>
  <si>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</si>
  <si>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</si>
  <si>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</si>
  <si>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</si>
  <si>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</si>
  <si>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</si>
  <si>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</si>
  <si>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</si>
  <si>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</si>
  <si>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</si>
  <si>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</si>
  <si>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</si>
  <si>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</si>
  <si>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</si>
  <si>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</si>
  <si>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</si>
  <si>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</si>
  <si>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</si>
  <si>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</si>
  <si>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</si>
  <si>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</si>
  <si>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</si>
  <si>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</si>
  <si>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</si>
  <si>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</si>
  <si>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</si>
  <si>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</si>
  <si>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</si>
  <si>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</si>
  <si>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</si>
  <si>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</si>
  <si>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</si>
  <si>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</si>
  <si>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</si>
  <si>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</si>
  <si>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</si>
  <si>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</si>
  <si>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</si>
  <si>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</si>
  <si>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</si>
  <si>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</si>
  <si>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</si>
  <si>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</si>
  <si>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</si>
  <si>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</si>
  <si>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</si>
  <si>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</si>
  <si>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</si>
  <si>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</si>
  <si>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</si>
  <si>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</si>
  <si>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</si>
  <si>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</si>
  <si>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</si>
  <si>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</si>
  <si>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</si>
  <si>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</si>
  <si>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</si>
  <si>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</si>
  <si>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</si>
  <si>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</si>
  <si>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</si>
  <si>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</si>
  <si>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</si>
  <si>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</si>
  <si>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</si>
  <si>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</si>
  <si>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</si>
  <si>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</si>
  <si>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</si>
  <si>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</si>
  <si>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</si>
  <si>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</si>
  <si>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</si>
  <si>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</si>
  <si>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</si>
  <si>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</si>
  <si>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</si>
  <si>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</si>
  <si>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</si>
  <si>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</si>
  <si>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</si>
  <si>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</si>
  <si>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</si>
  <si>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</si>
  <si>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</si>
  <si>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</si>
  <si>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</si>
  <si>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</si>
  <si>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</si>
  <si>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</si>
  <si>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</si>
  <si>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</si>
  <si>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</si>
  <si>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</si>
  <si>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</si>
  <si>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</si>
  <si>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</si>
  <si>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</si>
  <si>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</si>
  <si>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</si>
  <si>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</si>
  <si>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</si>
  <si>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</si>
  <si>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</si>
  <si>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</si>
  <si>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</si>
  <si>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</si>
  <si>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</si>
  <si>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</si>
  <si>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</si>
  <si>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</si>
  <si>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</si>
  <si>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</si>
  <si>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</si>
  <si>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</si>
  <si>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</si>
  <si>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</si>
  <si>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</si>
  <si>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</si>
  <si>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</si>
  <si>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</si>
  <si>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</si>
  <si>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</si>
  <si>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</si>
  <si>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</si>
  <si>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</si>
  <si>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</si>
  <si>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</si>
  <si>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</si>
  <si>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</si>
  <si>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</si>
  <si>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</si>
  <si>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</si>
  <si>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</si>
  <si>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</si>
  <si>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</si>
  <si>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</si>
  <si>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</si>
  <si>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</si>
  <si>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</si>
  <si>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</si>
  <si>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</si>
  <si>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</si>
  <si>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</si>
  <si>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</si>
  <si>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</si>
  <si>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</si>
  <si>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</si>
  <si>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</si>
  <si>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</si>
  <si>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</si>
  <si>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</si>
  <si>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</si>
  <si>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</si>
  <si>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</si>
  <si>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</si>
  <si>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</si>
  <si>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</si>
  <si>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</si>
  <si>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</si>
  <si>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</si>
  <si>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</si>
  <si>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</si>
  <si>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</si>
  <si>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</si>
  <si>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</si>
  <si>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</si>
  <si>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</si>
  <si>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</si>
  <si>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</si>
  <si>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</si>
  <si>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</si>
  <si>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</si>
  <si>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</si>
  <si>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</si>
  <si>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</si>
  <si>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</si>
  <si>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</si>
  <si>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</si>
  <si>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</si>
  <si>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</si>
  <si>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</si>
  <si>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</si>
  <si>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</si>
  <si>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</si>
  <si>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</si>
  <si>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</si>
  <si>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</si>
  <si>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</si>
  <si>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</si>
  <si>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</si>
  <si>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</si>
  <si>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</si>
  <si>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</si>
  <si>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</si>
  <si>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</si>
  <si>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</si>
  <si>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</si>
  <si>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</si>
  <si>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</si>
  <si>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</si>
  <si>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</si>
  <si>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</si>
  <si>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</si>
  <si>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</si>
  <si>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</si>
  <si>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</si>
  <si>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</si>
  <si>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</si>
  <si>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</si>
  <si>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</si>
  <si>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</si>
  <si>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</si>
  <si>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</si>
  <si>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</si>
  <si>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</si>
  <si>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</si>
  <si>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</si>
  <si>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</si>
  <si>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</si>
  <si>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</si>
  <si>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</si>
  <si>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</si>
  <si>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</si>
  <si>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</si>
  <si>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</si>
  <si>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</si>
  <si>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</si>
  <si>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</si>
  <si>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</si>
  <si>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</si>
  <si>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</si>
  <si>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</si>
  <si>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</si>
  <si>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</si>
  <si>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</si>
  <si>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</si>
  <si>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</si>
  <si>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</si>
  <si>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</si>
  <si>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</si>
  <si>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</si>
  <si>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</si>
  <si>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</si>
  <si>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</si>
  <si>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</si>
  <si>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</si>
  <si>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</si>
  <si>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</si>
  <si>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</si>
  <si>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</si>
  <si>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</si>
  <si>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</si>
  <si>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</si>
  <si>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</si>
  <si>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</si>
  <si>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</si>
  <si>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</si>
  <si>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</si>
  <si>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</si>
  <si>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</si>
  <si>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</si>
  <si>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</si>
  <si>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</si>
  <si>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</si>
  <si>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</si>
  <si>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</si>
  <si>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</si>
  <si>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</si>
  <si>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</si>
  <si>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</si>
  <si>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</si>
  <si>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</si>
  <si>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</si>
  <si>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</si>
  <si>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</si>
  <si>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</si>
  <si>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</si>
  <si>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</si>
  <si>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</si>
  <si>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</si>
  <si>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</si>
  <si>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</si>
  <si>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</si>
  <si>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</si>
  <si>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</si>
  <si>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</si>
  <si>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</si>
  <si>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</si>
  <si>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</si>
  <si>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</si>
  <si>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</si>
  <si>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</si>
  <si>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</si>
  <si>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</si>
  <si>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</si>
  <si>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</si>
  <si>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</si>
  <si>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</si>
  <si>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</si>
  <si>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</si>
  <si>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</si>
  <si>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</si>
  <si>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</si>
  <si>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</si>
  <si>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</si>
  <si>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</si>
  <si>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</si>
  <si>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</si>
  <si>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</si>
  <si>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</si>
  <si>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</si>
  <si>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</si>
  <si>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</si>
  <si>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</si>
  <si>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</si>
  <si>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</si>
  <si>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</si>
  <si>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</si>
  <si>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</si>
  <si>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</si>
  <si>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</si>
  <si>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</si>
  <si>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</si>
  <si>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</si>
  <si>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</si>
  <si>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</si>
  <si>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</si>
  <si>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</si>
  <si>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</si>
  <si>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</si>
  <si>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</si>
  <si>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</si>
  <si>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</si>
  <si>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</si>
  <si>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</si>
  <si>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</si>
  <si>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</si>
  <si>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</si>
  <si>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</si>
  <si>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</si>
  <si>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</si>
  <si>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</si>
  <si>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</si>
  <si>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</si>
  <si>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</si>
  <si>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</si>
  <si>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</si>
  <si>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</si>
  <si>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</si>
  <si>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</si>
  <si>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</si>
  <si>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</si>
  <si>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</si>
  <si>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</si>
  <si>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</si>
  <si>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</si>
  <si>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</si>
  <si>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</si>
  <si>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</si>
  <si>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</si>
  <si>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</si>
  <si>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</si>
  <si>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</si>
  <si>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</si>
  <si>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</si>
  <si>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</si>
  <si>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</si>
  <si>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</si>
  <si>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</si>
  <si>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</si>
  <si>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</si>
  <si>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</si>
  <si>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</si>
  <si>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</si>
  <si>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</si>
  <si>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</si>
  <si>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</si>
  <si>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</si>
  <si>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</si>
  <si>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</si>
  <si>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</si>
  <si>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</si>
  <si>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</si>
  <si>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</si>
  <si>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</si>
  <si>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</si>
  <si>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</si>
  <si>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</si>
  <si>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</si>
  <si>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</si>
  <si>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</si>
  <si>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</si>
  <si>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</si>
  <si>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</si>
  <si>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</si>
  <si>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</si>
  <si>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</si>
  <si>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</si>
  <si>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</si>
  <si>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</si>
  <si>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</si>
  <si>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</si>
  <si>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</si>
  <si>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</si>
  <si>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</si>
  <si>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</si>
  <si>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</si>
  <si>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</si>
  <si>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</si>
  <si>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</si>
  <si>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</si>
  <si>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</si>
  <si>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</si>
  <si>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</si>
  <si>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</si>
  <si>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</si>
  <si>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</si>
  <si>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</si>
  <si>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</si>
  <si>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</si>
  <si>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</si>
  <si>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</si>
  <si>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</si>
  <si>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</si>
  <si>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</si>
  <si>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</si>
  <si>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</si>
  <si>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</si>
  <si>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</si>
  <si>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</si>
  <si>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</si>
  <si>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</si>
  <si>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</si>
  <si>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</si>
  <si>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</si>
  <si>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</si>
  <si>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</si>
  <si>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</si>
  <si>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</si>
  <si>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</si>
  <si>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</si>
  <si>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</si>
  <si>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</si>
  <si>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</si>
  <si>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</si>
  <si>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</si>
  <si>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</si>
  <si>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</si>
  <si>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</si>
  <si>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</si>
  <si>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</si>
  <si>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</si>
  <si>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</si>
  <si>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</si>
  <si>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</si>
  <si>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</si>
  <si>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</si>
  <si>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</si>
  <si>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</si>
  <si>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</si>
  <si>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</si>
  <si>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</si>
  <si>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</si>
  <si>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</si>
  <si>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</si>
  <si>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</si>
  <si>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</si>
  <si>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</si>
  <si>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</si>
  <si>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</si>
  <si>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</si>
  <si>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</si>
  <si>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</si>
  <si>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</si>
  <si>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</si>
  <si>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</si>
  <si>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</si>
  <si>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</si>
  <si>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</si>
  <si>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</si>
  <si>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</si>
  <si>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</si>
  <si>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</si>
  <si>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</si>
  <si>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</si>
  <si>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</si>
  <si>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</si>
  <si>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</si>
  <si>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</si>
  <si>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</si>
  <si>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</si>
  <si>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</si>
  <si>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</si>
  <si>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</si>
  <si>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</si>
  <si>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</si>
  <si>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</si>
  <si>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</si>
  <si>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</si>
  <si>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</si>
  <si>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</si>
  <si>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</si>
  <si>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</si>
  <si>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</si>
  <si>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</si>
  <si>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</si>
  <si>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</si>
  <si>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</si>
  <si>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</si>
  <si>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</si>
  <si>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</si>
  <si>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</si>
  <si>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</si>
  <si>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</si>
  <si>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</si>
  <si>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</si>
  <si>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</si>
  <si>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</si>
  <si>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</si>
  <si>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</si>
  <si>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</si>
  <si>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</si>
  <si>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</si>
  <si>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</si>
  <si>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</si>
  <si>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</si>
  <si>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</si>
  <si>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</si>
  <si>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</si>
  <si>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</si>
  <si>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</si>
  <si>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</si>
  <si>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</si>
  <si>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</si>
  <si>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</si>
  <si>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</si>
  <si>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</si>
  <si>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</si>
  <si>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</si>
  <si>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</si>
  <si>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</si>
  <si>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</si>
  <si>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</si>
  <si>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</si>
  <si>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</si>
  <si>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</si>
  <si>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</si>
  <si>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</si>
  <si>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</si>
  <si>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</si>
  <si>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</si>
  <si>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</si>
  <si>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</si>
  <si>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</si>
  <si>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</si>
  <si>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</si>
  <si>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</si>
  <si>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</si>
  <si>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</si>
  <si>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</si>
  <si>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</si>
  <si>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</si>
  <si>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</si>
  <si>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</si>
  <si>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</si>
  <si>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</si>
  <si>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</si>
  <si>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</si>
  <si>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</si>
  <si>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</si>
  <si>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</si>
  <si>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</si>
  <si>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</si>
  <si>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</si>
  <si>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</si>
  <si>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</si>
  <si>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</si>
  <si>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</si>
  <si>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</si>
  <si>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</si>
  <si>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</si>
  <si>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</si>
  <si>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</si>
  <si>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</si>
  <si>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</si>
  <si>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</si>
  <si>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</si>
  <si>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</si>
  <si>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</si>
  <si>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</si>
  <si>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</si>
  <si>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</si>
  <si>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</si>
  <si>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</si>
  <si>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</si>
  <si>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</si>
  <si>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</si>
  <si>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</si>
  <si>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</si>
  <si>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</si>
  <si>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</si>
  <si>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</si>
  <si>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</si>
  <si>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</si>
  <si>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</si>
  <si>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</si>
  <si>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</si>
  <si>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</si>
  <si>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</si>
  <si>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</si>
  <si>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</si>
  <si>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</si>
  <si>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</si>
  <si>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</si>
  <si>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</si>
  <si>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</si>
  <si>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</si>
  <si>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</si>
  <si>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</si>
  <si>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</si>
  <si>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</si>
  <si>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</si>
  <si>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</si>
  <si>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</si>
  <si>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</si>
  <si>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</si>
  <si>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</si>
  <si>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</si>
  <si>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</si>
  <si>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</si>
  <si>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</si>
  <si>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</si>
  <si>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</si>
  <si>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</si>
  <si>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</si>
  <si>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</si>
  <si>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</si>
  <si>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</si>
  <si>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</si>
  <si>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</si>
  <si>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</si>
  <si>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</si>
  <si>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</si>
  <si>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</si>
  <si>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</si>
  <si>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</si>
  <si>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</si>
  <si>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</si>
  <si>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</si>
  <si>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</si>
  <si>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</si>
  <si>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</si>
  <si>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</si>
  <si>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</si>
  <si>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</si>
  <si>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</si>
  <si>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</si>
  <si>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</si>
  <si>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</si>
  <si>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</si>
  <si>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</si>
  <si>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</si>
  <si>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</si>
  <si>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</si>
  <si>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</si>
  <si>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</si>
  <si>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</si>
  <si>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</si>
  <si>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</si>
  <si>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</si>
  <si>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</si>
  <si>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</si>
  <si>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</si>
  <si>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</si>
  <si>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</si>
  <si>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</si>
  <si>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</si>
  <si>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</si>
  <si>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</si>
  <si>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</si>
  <si>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</si>
  <si>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</si>
  <si>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</si>
  <si>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</si>
  <si>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</si>
  <si>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</si>
  <si>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</si>
  <si>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</si>
  <si>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</si>
  <si>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</si>
  <si>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</si>
  <si>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</si>
  <si>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</si>
  <si>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</si>
  <si>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</si>
  <si>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</si>
  <si>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</si>
  <si>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</si>
  <si>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</si>
  <si>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</si>
  <si>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</si>
  <si>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</si>
  <si>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</si>
  <si>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</si>
  <si>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</si>
  <si>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</si>
  <si>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</si>
  <si>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</si>
  <si>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</si>
  <si>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</si>
  <si>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</si>
  <si>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</si>
  <si>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</si>
  <si>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</si>
  <si>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</si>
  <si>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</si>
  <si>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</si>
  <si>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</si>
  <si>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</si>
  <si>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</si>
  <si>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</si>
  <si>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</si>
  <si>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</si>
  <si>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</si>
  <si>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</si>
  <si>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</si>
  <si>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</si>
  <si>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</si>
  <si>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</si>
  <si>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</si>
  <si>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</si>
  <si>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</si>
  <si>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</si>
  <si>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</si>
  <si>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</si>
  <si>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</si>
  <si>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</si>
  <si>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</si>
  <si>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</si>
  <si>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</si>
  <si>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</si>
  <si>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</si>
  <si>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</si>
  <si>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</si>
  <si>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</si>
  <si>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</si>
  <si>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</si>
  <si>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</si>
  <si>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</si>
  <si>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</si>
  <si>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</si>
  <si>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</si>
  <si>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</si>
  <si>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</si>
  <si>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</si>
  <si>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</si>
  <si>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</si>
  <si>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</si>
  <si>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</si>
  <si>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</si>
  <si>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</si>
  <si>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</si>
  <si>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</si>
  <si>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</si>
  <si>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</si>
  <si>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</si>
  <si>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</si>
  <si>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</si>
  <si>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</si>
  <si>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</si>
  <si>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</si>
  <si>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</si>
  <si>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</si>
  <si>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</si>
  <si>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</si>
  <si>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</si>
  <si>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</si>
  <si>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</si>
  <si>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</si>
  <si>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</si>
  <si>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</si>
  <si>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</si>
  <si>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</si>
  <si>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</si>
  <si>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</si>
  <si>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</si>
  <si>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</si>
  <si>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</si>
  <si>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</si>
  <si>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</si>
  <si>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</si>
  <si>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</si>
  <si>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</si>
  <si>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</si>
  <si>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</si>
  <si>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</si>
  <si>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</si>
  <si>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</si>
  <si>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</si>
  <si>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</si>
  <si>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</si>
  <si>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</si>
  <si>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</si>
  <si>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</si>
  <si>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</si>
  <si>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</si>
  <si>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</si>
  <si>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</si>
  <si>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</si>
  <si>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</si>
  <si>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</si>
  <si>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</si>
  <si>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</si>
  <si>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</si>
  <si>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</si>
  <si>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</si>
  <si>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</si>
  <si>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</si>
  <si>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</si>
  <si>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</si>
  <si>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</si>
  <si>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</si>
  <si>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</si>
  <si>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</si>
  <si>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</si>
  <si>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</si>
  <si>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</si>
  <si>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</si>
  <si>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</si>
  <si>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</si>
  <si>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</si>
  <si>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</si>
  <si>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</si>
  <si>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</si>
  <si>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</si>
  <si>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</si>
  <si>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</si>
  <si>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</si>
  <si>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</si>
  <si>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</si>
  <si>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</si>
  <si>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</si>
  <si>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</si>
  <si>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</si>
  <si>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</si>
  <si>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</si>
  <si>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</si>
  <si>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</si>
  <si>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</si>
  <si>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</si>
  <si>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</si>
  <si>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</si>
  <si>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</si>
  <si>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</si>
  <si>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</si>
  <si>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</si>
  <si>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</si>
  <si>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</si>
  <si>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</si>
  <si>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</si>
  <si>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</si>
  <si>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</si>
  <si>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</si>
  <si>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</si>
  <si>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</si>
  <si>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</si>
  <si>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</si>
  <si>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</si>
  <si>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</si>
  <si>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</si>
  <si>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</si>
  <si>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</si>
  <si>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</si>
  <si>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</si>
  <si>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</si>
  <si>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</si>
  <si>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</si>
  <si>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</si>
  <si>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</si>
  <si>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</si>
  <si>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</si>
  <si>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</si>
  <si>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</si>
  <si>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</si>
  <si>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</si>
  <si>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</si>
  <si>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</si>
  <si>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</si>
  <si>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</si>
  <si>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</si>
  <si>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</si>
  <si>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</si>
  <si>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</si>
  <si>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</si>
  <si>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</si>
  <si>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</si>
  <si>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</si>
  <si>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</si>
  <si>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</si>
  <si>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</si>
  <si>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</si>
  <si>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</si>
  <si>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</si>
  <si>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</si>
  <si>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</si>
  <si>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</si>
  <si>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</si>
  <si>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</si>
  <si>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</si>
  <si>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</si>
  <si>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</si>
  <si>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</si>
  <si>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</si>
  <si>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</si>
  <si>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</si>
  <si>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</si>
  <si>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</si>
  <si>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</si>
  <si>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</si>
  <si>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</si>
  <si>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</si>
  <si>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</si>
  <si>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</si>
  <si>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</si>
  <si>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</si>
  <si>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</si>
  <si>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</si>
  <si>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</si>
  <si>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</si>
  <si>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</si>
  <si>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</si>
  <si>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</si>
  <si>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</si>
  <si>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</si>
  <si>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</si>
  <si>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</si>
  <si>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</si>
  <si>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</si>
  <si>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</si>
  <si>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</si>
  <si>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</si>
  <si>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</si>
  <si>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</si>
  <si>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</si>
  <si>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</si>
  <si>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</si>
  <si>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</si>
  <si>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</si>
  <si>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</si>
  <si>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</si>
  <si>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</si>
  <si>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</si>
  <si>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</si>
  <si>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</si>
  <si>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</si>
  <si>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</si>
  <si>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</si>
  <si>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</si>
  <si>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</si>
  <si>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</si>
  <si>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</si>
  <si>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</si>
  <si>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</si>
  <si>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</si>
  <si>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</si>
  <si>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</si>
  <si>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</si>
  <si>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</si>
  <si>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</si>
  <si>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</si>
  <si>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</si>
  <si>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</si>
  <si>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</si>
  <si>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</si>
  <si>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</si>
  <si>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</si>
  <si>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</si>
  <si>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</si>
  <si>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</si>
  <si>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</si>
  <si>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</si>
  <si>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</si>
  <si>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</si>
  <si>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</si>
  <si>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</si>
  <si>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</si>
  <si>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</si>
  <si>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</si>
  <si>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</si>
  <si>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</si>
  <si>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</si>
  <si>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</si>
  <si>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</si>
  <si>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</si>
  <si>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</si>
  <si>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</si>
  <si>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</si>
  <si>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</si>
  <si>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</si>
  <si>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</si>
  <si>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</si>
  <si>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</si>
  <si>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</si>
  <si>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</si>
  <si>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</si>
  <si>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</si>
  <si>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</si>
  <si>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</si>
  <si>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</si>
  <si>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</si>
  <si>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</si>
  <si>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</si>
  <si>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</si>
  <si>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</si>
  <si>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</si>
  <si>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</si>
  <si>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</si>
  <si>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</si>
  <si>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</si>
  <si>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</si>
  <si>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</si>
  <si>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</si>
  <si>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</si>
  <si>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</si>
  <si>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</si>
  <si>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</si>
  <si>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</si>
  <si>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</si>
  <si>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</si>
  <si>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</si>
  <si>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</si>
  <si>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</si>
  <si>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</si>
  <si>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</si>
  <si>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</si>
  <si>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</si>
  <si>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</si>
  <si>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</si>
  <si>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</si>
  <si>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</si>
  <si>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</si>
  <si>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</si>
  <si>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</si>
  <si>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</si>
  <si>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</si>
  <si>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</si>
  <si>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</si>
  <si>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</si>
  <si>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</si>
  <si>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</si>
  <si>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</si>
  <si>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</si>
  <si>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</si>
  <si>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</si>
  <si>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</si>
  <si>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</si>
  <si>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</si>
  <si>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</si>
  <si>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</si>
  <si>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</si>
  <si>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</si>
  <si>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</si>
  <si>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</si>
  <si>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</si>
  <si>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</si>
  <si>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</si>
  <si>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</si>
  <si>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</si>
  <si>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</si>
  <si>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</si>
  <si>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</si>
  <si>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</si>
  <si>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</si>
  <si>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</si>
  <si>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</si>
  <si>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</si>
  <si>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</si>
  <si>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</si>
  <si>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</si>
  <si>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</si>
  <si>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</si>
  <si>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</si>
  <si>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</si>
  <si>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</si>
  <si>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</si>
  <si>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</si>
  <si>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</si>
  <si>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</si>
  <si>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</si>
  <si>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</si>
  <si>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</si>
  <si>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</si>
  <si>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</si>
  <si>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</si>
  <si>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</si>
  <si>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</si>
  <si>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</si>
  <si>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</si>
  <si>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</si>
  <si>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</si>
  <si>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</si>
  <si>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</si>
  <si>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</si>
  <si>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</si>
  <si>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</si>
  <si>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</si>
  <si>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</si>
  <si>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</si>
  <si>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</si>
  <si>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</si>
  <si>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</si>
  <si>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</si>
  <si>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</si>
  <si>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</si>
  <si>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</si>
  <si>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</si>
  <si>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</si>
  <si>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</si>
  <si>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</si>
  <si>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</si>
  <si>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</si>
  <si>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</si>
  <si>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</si>
  <si>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</si>
  <si>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</si>
  <si>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</si>
  <si>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</si>
  <si>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</si>
  <si>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</si>
  <si>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</si>
  <si>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</si>
  <si>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</si>
  <si>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</si>
  <si>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</si>
  <si>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</si>
  <si>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</si>
  <si>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</si>
  <si>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</si>
  <si>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</si>
  <si>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</si>
  <si>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</si>
  <si>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</si>
  <si>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</si>
  <si>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</si>
  <si>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</si>
  <si>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</si>
  <si>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</si>
  <si>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</si>
  <si>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</si>
  <si>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</si>
  <si>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</si>
  <si>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</si>
  <si>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</si>
  <si>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</si>
  <si>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</si>
  <si>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</si>
  <si>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</si>
  <si>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</si>
  <si>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</si>
  <si>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</si>
  <si>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</si>
  <si>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</si>
  <si>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</si>
  <si>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</si>
  <si>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</si>
  <si>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</si>
  <si>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</si>
  <si>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</si>
  <si>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</si>
  <si>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</si>
  <si>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</si>
  <si>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</si>
  <si>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</si>
  <si>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</si>
  <si>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</si>
  <si>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</si>
  <si>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</si>
  <si>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</si>
  <si>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</si>
  <si>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</si>
  <si>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</si>
  <si>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</si>
  <si>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</si>
  <si>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</si>
  <si>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</si>
  <si>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</si>
  <si>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</si>
  <si>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</si>
  <si>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</si>
  <si>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</si>
  <si>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</si>
  <si>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</si>
  <si>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</si>
  <si>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</si>
  <si>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</si>
  <si>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</si>
  <si>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</si>
  <si>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</si>
  <si>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</si>
  <si>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</si>
  <si>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</si>
  <si>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</si>
  <si>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</si>
  <si>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</si>
  <si>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</si>
  <si>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</si>
  <si>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</si>
  <si>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</si>
  <si>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</si>
  <si>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</si>
  <si>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</si>
  <si>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</si>
  <si>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</si>
  <si>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</si>
  <si>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</si>
  <si>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</si>
  <si>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</si>
  <si>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</si>
  <si>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</si>
  <si>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</si>
  <si>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</si>
  <si>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</si>
  <si>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</si>
  <si>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</si>
  <si>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</si>
  <si>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</si>
  <si>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</si>
  <si>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</si>
  <si>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</si>
  <si>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</si>
  <si>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</si>
  <si>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</si>
  <si>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</si>
  <si>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</si>
  <si>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</si>
  <si>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</si>
  <si>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</si>
  <si>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</si>
  <si>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</si>
  <si>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</si>
  <si>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</si>
  <si>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</si>
  <si>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</si>
  <si>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</si>
  <si>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</si>
  <si>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</si>
  <si>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</si>
  <si>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</si>
  <si>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</si>
  <si>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</si>
  <si>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</si>
  <si>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</si>
  <si>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</si>
  <si>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</si>
  <si>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</si>
  <si>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</si>
  <si>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</si>
  <si>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</si>
  <si>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</si>
  <si>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</si>
  <si>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</si>
  <si>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</si>
  <si>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</si>
  <si>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</si>
  <si>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</si>
  <si>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</si>
  <si>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</si>
  <si>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</si>
  <si>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</si>
  <si>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</si>
  <si>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</si>
  <si>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</si>
  <si>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</si>
  <si>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</si>
  <si>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</si>
  <si>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</si>
  <si>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</si>
  <si>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</si>
  <si>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</si>
  <si>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</si>
  <si>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</si>
  <si>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</si>
  <si>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</si>
  <si>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</si>
  <si>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</si>
  <si>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</si>
  <si>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</si>
  <si>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</si>
  <si>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</si>
  <si>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</si>
  <si>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</si>
  <si>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</si>
  <si>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</si>
  <si>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</si>
  <si>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</si>
  <si>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</si>
  <si>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</si>
  <si>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</si>
  <si>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</si>
  <si>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</si>
  <si>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</si>
  <si>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</si>
  <si>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</si>
  <si>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</si>
  <si>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</si>
  <si>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</si>
  <si>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</si>
  <si>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</si>
  <si>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</si>
  <si>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</si>
  <si>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</si>
  <si>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</si>
  <si>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</si>
  <si>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</si>
  <si>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</si>
  <si>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</si>
  <si>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</si>
  <si>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</si>
  <si>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</si>
  <si>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</si>
  <si>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</si>
  <si>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</si>
  <si>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</si>
  <si>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</si>
  <si>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</si>
  <si>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</si>
  <si>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</si>
  <si>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</si>
  <si>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</si>
  <si>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</si>
  <si>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</si>
  <si>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</si>
  <si>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</si>
  <si>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</si>
  <si>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</si>
  <si>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</si>
  <si>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</si>
  <si>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</si>
  <si>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</si>
  <si>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</si>
  <si>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</si>
  <si>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</si>
  <si>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</si>
  <si>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</si>
  <si>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</si>
  <si>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</si>
  <si>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</si>
  <si>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</si>
  <si>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</si>
  <si>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</si>
  <si>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</si>
  <si>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</si>
  <si>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</si>
  <si>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</si>
  <si>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</si>
  <si>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</si>
  <si>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</si>
  <si>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</si>
  <si>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</si>
  <si>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</si>
  <si>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</si>
  <si>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</si>
  <si>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</si>
  <si>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</si>
  <si>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</si>
  <si>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</si>
  <si>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</si>
  <si>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</si>
  <si>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</si>
  <si>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</si>
  <si>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</si>
  <si>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</si>
  <si>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</si>
  <si>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</si>
  <si>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</si>
  <si>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</si>
  <si>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</si>
  <si>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</si>
  <si>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</si>
  <si>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</si>
  <si>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</si>
  <si>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</si>
  <si>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</si>
  <si>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</si>
  <si>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</si>
  <si>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</si>
  <si>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</si>
  <si>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</si>
  <si>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</si>
  <si>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</si>
  <si>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</si>
  <si>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</si>
  <si>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</si>
  <si>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</si>
  <si>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</si>
  <si>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</si>
  <si>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</si>
  <si>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</si>
  <si>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</si>
  <si>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</si>
  <si>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</si>
  <si>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</si>
  <si>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</si>
  <si>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</si>
  <si>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</si>
  <si>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</si>
  <si>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</si>
  <si>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</si>
  <si>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</si>
  <si>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</si>
  <si>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</si>
  <si>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</si>
  <si>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</si>
  <si>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</si>
  <si>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</si>
  <si>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</si>
  <si>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</si>
  <si>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</si>
  <si>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</si>
  <si>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</si>
  <si>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</si>
  <si>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</si>
  <si>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</si>
  <si>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</si>
  <si>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</si>
  <si>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</si>
  <si>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</si>
  <si>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</si>
  <si>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</si>
  <si>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</si>
  <si>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</si>
  <si>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</si>
  <si>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</si>
  <si>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</si>
  <si>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</si>
  <si>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</si>
  <si>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</si>
  <si>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</si>
  <si>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</si>
  <si>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</si>
  <si>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</si>
  <si>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</si>
  <si>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</si>
  <si>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</si>
  <si>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</si>
  <si>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</si>
  <si>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</si>
  <si>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</si>
  <si>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</si>
  <si>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</si>
  <si>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</si>
  <si>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</si>
  <si>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</si>
  <si>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</si>
  <si>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</si>
  <si>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</si>
  <si>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</si>
  <si>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</si>
  <si>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</si>
  <si>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</si>
  <si>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</si>
  <si>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</si>
  <si>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</si>
  <si>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</si>
  <si>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</si>
  <si>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</si>
  <si>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</si>
  <si>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</si>
  <si>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</si>
  <si>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</si>
  <si>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</si>
  <si>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</si>
  <si>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</si>
  <si>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</si>
  <si>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</si>
  <si>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</si>
  <si>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</si>
  <si>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</si>
  <si>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</si>
  <si>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</si>
  <si>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</si>
  <si>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</si>
  <si>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</si>
  <si>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</si>
  <si>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</si>
  <si>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</si>
  <si>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</si>
  <si>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</si>
  <si>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</si>
  <si>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</si>
  <si>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</si>
  <si>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</si>
  <si>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</si>
  <si>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</si>
  <si>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</si>
  <si>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</si>
  <si>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</si>
  <si>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</si>
  <si>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</si>
  <si>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</si>
  <si>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</si>
  <si>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</si>
  <si>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</si>
  <si>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</si>
  <si>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</si>
  <si>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</si>
  <si>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</si>
  <si>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</si>
  <si>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</si>
  <si>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</si>
  <si>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</si>
  <si>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</si>
  <si>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</si>
  <si>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</si>
  <si>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</si>
  <si>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</si>
  <si>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</si>
  <si>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</si>
  <si>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</si>
  <si>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</si>
  <si>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</si>
  <si>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</si>
  <si>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</si>
  <si>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</si>
  <si>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</si>
  <si>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</si>
  <si>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</si>
  <si>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</si>
  <si>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</si>
  <si>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</si>
  <si>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</si>
  <si>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</si>
  <si>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</si>
  <si>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</si>
  <si>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</si>
  <si>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</si>
  <si>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</si>
  <si>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</si>
  <si>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</si>
  <si>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</si>
  <si>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</si>
  <si>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</si>
  <si>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</si>
  <si>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</si>
  <si>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</si>
  <si>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</si>
  <si>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</si>
  <si>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</si>
  <si>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</si>
  <si>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</si>
  <si>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</si>
  <si>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</si>
  <si>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</si>
  <si>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</si>
  <si>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</si>
  <si>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</si>
  <si>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</si>
  <si>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</si>
  <si>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</si>
  <si>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</si>
  <si>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</si>
  <si>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</si>
  <si>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</si>
  <si>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</si>
  <si>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</si>
  <si>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</si>
  <si>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</si>
  <si>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</si>
  <si>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</si>
  <si>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</si>
  <si>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</si>
  <si>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</si>
  <si>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</si>
  <si>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</si>
  <si>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</si>
  <si>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</si>
  <si>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</si>
  <si>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</si>
  <si>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</si>
  <si>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</si>
  <si>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</si>
  <si>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</si>
  <si>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</si>
  <si>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</si>
  <si>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</si>
  <si>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</si>
  <si>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</si>
  <si>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</si>
  <si>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</si>
  <si>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</si>
  <si>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</si>
  <si>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</si>
  <si>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</si>
  <si>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</si>
  <si>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</si>
  <si>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</si>
  <si>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</si>
  <si>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</si>
  <si>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</si>
  <si>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</si>
  <si>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</si>
  <si>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</si>
  <si>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</si>
  <si>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</si>
  <si>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</si>
  <si>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</si>
  <si>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</si>
  <si>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</si>
  <si>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</si>
  <si>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</si>
  <si>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</si>
  <si>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</si>
  <si>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</si>
  <si>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</si>
  <si>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</si>
  <si>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</si>
  <si>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</si>
  <si>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</si>
  <si>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</si>
  <si>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</si>
  <si>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</si>
  <si>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</si>
  <si>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</si>
  <si>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</si>
  <si>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</si>
  <si>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</si>
  <si>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</si>
  <si>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</si>
  <si>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</si>
  <si>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</si>
  <si>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</si>
  <si>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</si>
  <si>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</si>
  <si>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</si>
  <si>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</si>
  <si>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</si>
  <si>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</si>
  <si>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</si>
  <si>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</si>
  <si>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</si>
  <si>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</si>
  <si>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</si>
  <si>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</si>
  <si>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</si>
  <si>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</si>
  <si>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</si>
  <si>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</si>
  <si>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</si>
  <si>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</si>
  <si>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</si>
  <si>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</si>
  <si>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</si>
  <si>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</si>
  <si>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</si>
  <si>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</si>
  <si>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</si>
  <si>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</si>
  <si>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</si>
  <si>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</si>
  <si>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</si>
  <si>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</si>
  <si>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</si>
  <si>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</si>
  <si>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</si>
  <si>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</si>
  <si>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</si>
  <si>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</si>
  <si>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</si>
  <si>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</si>
  <si>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</si>
  <si>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</si>
  <si>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</si>
  <si>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</si>
  <si>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</si>
  <si>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</si>
  <si>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</si>
  <si>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</si>
  <si>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</si>
  <si>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</si>
  <si>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</si>
  <si>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</si>
  <si>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</si>
  <si>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</si>
  <si>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</si>
  <si>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</si>
  <si>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</si>
  <si>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</si>
  <si>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</si>
  <si>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</si>
  <si>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</si>
  <si>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</si>
  <si>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</si>
  <si>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</si>
  <si>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</si>
  <si>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</si>
  <si>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</si>
  <si>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</si>
  <si>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</si>
  <si>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</si>
  <si>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</si>
  <si>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</si>
  <si>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</si>
  <si>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</si>
  <si>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</si>
  <si>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</si>
  <si>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</si>
  <si>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</si>
  <si>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</si>
  <si>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</si>
  <si>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</si>
  <si>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</si>
  <si>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</si>
  <si>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</si>
  <si>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</si>
  <si>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</si>
  <si>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</si>
  <si>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</si>
  <si>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</si>
  <si>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</si>
  <si>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</si>
  <si>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</si>
  <si>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</si>
  <si>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</si>
  <si>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</si>
  <si>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</si>
  <si>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</si>
  <si>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</si>
  <si>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</si>
  <si>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</si>
  <si>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</si>
  <si>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</si>
  <si>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</si>
  <si>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</si>
  <si>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</si>
  <si>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</si>
  <si>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</si>
  <si>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</si>
  <si>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</si>
  <si>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</si>
  <si>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</si>
  <si>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</si>
  <si>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</si>
  <si>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</si>
  <si>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</si>
  <si>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</si>
  <si>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</si>
  <si>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</si>
  <si>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</si>
  <si>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</si>
  <si>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</si>
  <si>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</si>
  <si>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</si>
  <si>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</si>
  <si>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</si>
  <si>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</si>
  <si>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</si>
  <si>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</si>
  <si>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</si>
  <si>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</si>
  <si>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</si>
  <si>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</si>
  <si>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</si>
  <si>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</si>
  <si>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</si>
  <si>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</si>
  <si>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</si>
  <si>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</si>
  <si>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</si>
  <si>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</si>
  <si>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</si>
  <si>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</si>
  <si>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</si>
  <si>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</si>
  <si>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</si>
  <si>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</si>
  <si>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</si>
  <si>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</si>
  <si>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</si>
  <si>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</si>
  <si>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</si>
  <si>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</si>
  <si>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</si>
  <si>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</si>
  <si>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</si>
  <si>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</si>
  <si>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</si>
  <si>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</si>
  <si>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</si>
  <si>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</si>
  <si>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</si>
  <si>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</si>
  <si>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</si>
  <si>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</si>
  <si>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</si>
  <si>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</si>
  <si>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</si>
  <si>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</si>
  <si>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</si>
  <si>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</si>
  <si>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</si>
  <si>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</si>
  <si>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</si>
  <si>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</si>
  <si>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</si>
  <si>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</si>
  <si>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</si>
  <si>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</si>
  <si>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</si>
  <si>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</si>
  <si>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</si>
  <si>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</si>
  <si>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</si>
  <si>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</si>
  <si>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</si>
  <si>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</si>
  <si>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</si>
  <si>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</si>
  <si>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</si>
  <si>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</si>
  <si>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</si>
  <si>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</si>
  <si>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</si>
  <si>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</si>
  <si>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</si>
  <si>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</si>
  <si>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</si>
  <si>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</si>
  <si>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</si>
  <si>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</si>
  <si>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</si>
  <si>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</si>
  <si>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</si>
  <si>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</si>
  <si>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</si>
  <si>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</si>
  <si>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</si>
  <si>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</si>
  <si>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</si>
  <si>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</si>
  <si>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</si>
  <si>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</si>
  <si>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</si>
  <si>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</si>
  <si>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</si>
  <si>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</si>
  <si>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</si>
  <si>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</si>
  <si>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</si>
  <si>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</si>
  <si>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</si>
  <si>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</si>
  <si>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</si>
  <si>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</si>
  <si>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</si>
  <si>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</si>
  <si>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</si>
  <si>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</si>
  <si>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</si>
  <si>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</si>
  <si>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</si>
  <si>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</si>
  <si>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</si>
  <si>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</si>
  <si>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</si>
  <si>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</si>
  <si>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</si>
  <si>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</si>
  <si>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</si>
  <si>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</si>
  <si>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</si>
  <si>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</si>
  <si>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</si>
  <si>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</si>
  <si>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</si>
  <si>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</si>
  <si>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</si>
  <si>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</si>
  <si>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</si>
  <si>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</si>
  <si>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</si>
  <si>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</si>
  <si>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</si>
  <si>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</si>
  <si>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</si>
  <si>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</si>
  <si>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</si>
  <si>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</si>
  <si>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</si>
  <si>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</si>
  <si>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</si>
  <si>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</si>
  <si>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</si>
  <si>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</si>
  <si>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</si>
  <si>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</si>
  <si>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</si>
  <si>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</si>
  <si>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</si>
  <si>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</si>
  <si>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</si>
  <si>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</si>
  <si>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</si>
  <si>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</si>
  <si>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</si>
  <si>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</si>
  <si>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</si>
  <si>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</si>
  <si>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</si>
  <si>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</si>
  <si>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</si>
  <si>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</si>
  <si>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</si>
  <si>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</si>
  <si>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</si>
  <si>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</si>
  <si>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</si>
  <si>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</si>
  <si>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</si>
  <si>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</si>
  <si>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</si>
  <si>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</si>
  <si>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</si>
  <si>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</si>
  <si>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</si>
  <si>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</si>
  <si>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</si>
  <si>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</si>
  <si>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</si>
  <si>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</si>
  <si>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</si>
  <si>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</si>
  <si>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</si>
  <si>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</si>
  <si>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</si>
  <si>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</si>
  <si>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</si>
  <si>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</si>
  <si>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</si>
  <si>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</si>
  <si>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</si>
  <si>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</si>
  <si>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</si>
  <si>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</si>
  <si>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</si>
  <si>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</si>
  <si>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</si>
  <si>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</si>
  <si>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</si>
  <si>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</si>
  <si>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</si>
  <si>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</si>
  <si>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</si>
  <si>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</si>
  <si>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</si>
  <si>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</si>
  <si>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</si>
  <si>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</si>
  <si>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</si>
  <si>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</si>
  <si>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</si>
  <si>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</si>
  <si>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</si>
  <si>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</si>
  <si>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</si>
  <si>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</si>
  <si>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</si>
  <si>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</si>
  <si>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</si>
  <si>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</si>
  <si>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</si>
  <si>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</si>
  <si>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</si>
  <si>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</si>
  <si>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</si>
  <si>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</si>
  <si>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</si>
  <si>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</si>
  <si>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</si>
  <si>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</si>
  <si>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</si>
  <si>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</si>
  <si>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</si>
  <si>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</si>
  <si>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</si>
  <si>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</si>
  <si>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</si>
  <si>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</si>
  <si>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</si>
  <si>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</si>
  <si>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</si>
  <si>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</si>
  <si>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</si>
  <si>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</si>
  <si>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</si>
  <si>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</si>
  <si>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</si>
  <si>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</si>
  <si>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</si>
  <si>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</si>
  <si>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</si>
  <si>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</si>
  <si>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</si>
  <si>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</si>
  <si>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</si>
  <si>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</si>
  <si>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</si>
  <si>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</si>
  <si>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</si>
  <si>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</si>
  <si>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</si>
  <si>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</si>
  <si>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</si>
  <si>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</si>
  <si>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</si>
  <si>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</si>
  <si>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</si>
  <si>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</si>
  <si>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</si>
  <si>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</si>
  <si>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</si>
  <si>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</si>
  <si>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</si>
  <si>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</si>
  <si>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</si>
  <si>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</si>
  <si>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</si>
  <si>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</si>
  <si>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</si>
  <si>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</si>
  <si>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</si>
  <si>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</si>
  <si>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</si>
  <si>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</si>
  <si>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</si>
  <si>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</si>
  <si>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</si>
  <si>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</si>
  <si>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</si>
  <si>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</si>
  <si>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</si>
  <si>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</si>
  <si>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</si>
  <si>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</si>
  <si>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</si>
  <si>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</si>
  <si>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</si>
  <si>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</si>
  <si>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</si>
  <si>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</si>
  <si>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</si>
  <si>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</si>
  <si>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</si>
  <si>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</si>
  <si>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</si>
  <si>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</si>
  <si>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</si>
  <si>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</si>
  <si>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</si>
  <si>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</si>
  <si>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</si>
  <si>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</si>
  <si>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</si>
  <si>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</si>
  <si>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</si>
  <si>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</si>
  <si>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</si>
  <si>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</si>
  <si>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</si>
  <si>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</si>
  <si>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</si>
  <si>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</si>
  <si>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</si>
  <si>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</si>
  <si>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</si>
  <si>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</si>
  <si>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</si>
  <si>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</si>
  <si>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</si>
  <si>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</si>
  <si>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</si>
  <si>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</si>
  <si>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</si>
  <si>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</si>
  <si>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</si>
  <si>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</si>
  <si>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</si>
  <si>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</si>
  <si>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</si>
  <si>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</si>
  <si>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</si>
  <si>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</si>
  <si>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</si>
  <si>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</si>
  <si>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</si>
  <si>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</si>
  <si>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</si>
  <si>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</si>
  <si>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</si>
  <si>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</si>
  <si>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</si>
  <si>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</si>
  <si>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</si>
  <si>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</si>
  <si>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</si>
  <si>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</si>
  <si>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</si>
  <si>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</si>
  <si>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</si>
  <si>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</si>
  <si>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</si>
  <si>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</si>
  <si>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</si>
  <si>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</si>
  <si>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</si>
  <si>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</si>
  <si>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</si>
  <si>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</si>
  <si>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</si>
  <si>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</si>
  <si>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</si>
  <si>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</si>
  <si>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</si>
  <si>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</si>
  <si>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</si>
  <si>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</si>
  <si>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</si>
  <si>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</si>
  <si>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</si>
  <si>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</si>
  <si>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</si>
  <si>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</si>
  <si>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</si>
  <si>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</si>
  <si>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</si>
  <si>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</si>
  <si>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</si>
  <si>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</si>
  <si>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</si>
  <si>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</si>
  <si>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</si>
  <si>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</si>
  <si>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</si>
  <si>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</si>
  <si>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</si>
  <si>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</si>
  <si>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</si>
  <si>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</si>
  <si>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</si>
  <si>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</si>
  <si>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</si>
  <si>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</si>
  <si>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</si>
  <si>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</si>
  <si>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</si>
  <si>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</si>
  <si>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</si>
  <si>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</si>
  <si>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</si>
  <si>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</si>
  <si>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</si>
  <si>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</si>
  <si>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</si>
  <si>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</si>
  <si>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</si>
  <si>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</si>
  <si>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</si>
  <si>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</si>
  <si>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</si>
  <si>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</si>
  <si>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</si>
  <si>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</si>
  <si>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</si>
  <si>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</si>
  <si>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</si>
  <si>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</si>
  <si>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</si>
  <si>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</si>
  <si>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</si>
  <si>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</si>
  <si>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</si>
  <si>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</si>
  <si>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</si>
  <si>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</si>
  <si>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</si>
  <si>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</si>
  <si>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</si>
  <si>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</si>
  <si>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</si>
  <si>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</si>
  <si>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</si>
  <si>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</si>
  <si>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</si>
  <si>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</si>
  <si>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</si>
  <si>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</si>
  <si>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</si>
  <si>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</si>
  <si>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</si>
  <si>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</si>
  <si>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</si>
  <si>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</si>
  <si>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</si>
  <si>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</si>
  <si>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</si>
  <si>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</si>
  <si>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</si>
  <si>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</si>
  <si>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</si>
  <si>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</si>
  <si>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</si>
  <si>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</si>
  <si>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</si>
  <si>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</si>
  <si>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</si>
  <si>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</si>
  <si>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</si>
  <si>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</si>
  <si>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</si>
  <si>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</si>
  <si>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</si>
  <si>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</si>
  <si>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</si>
  <si>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</si>
  <si>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</si>
  <si>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</si>
  <si>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</si>
  <si>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</si>
  <si>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</si>
  <si>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</si>
  <si>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</si>
  <si>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</si>
  <si>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</si>
  <si>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</si>
  <si>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</si>
  <si>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</si>
  <si>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</si>
  <si>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</si>
  <si>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</si>
  <si>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</si>
  <si>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</si>
  <si>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</si>
  <si>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</si>
  <si>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</si>
  <si>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</si>
  <si>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</si>
  <si>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</si>
  <si>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</si>
  <si>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</si>
  <si>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</si>
  <si>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</si>
  <si>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</si>
  <si>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</si>
  <si>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</si>
  <si>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</si>
  <si>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</si>
  <si>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</si>
  <si>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</si>
  <si>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</si>
  <si>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</si>
  <si>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</si>
  <si>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</si>
  <si>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</si>
  <si>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</si>
  <si>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</si>
  <si>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</si>
  <si>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</si>
  <si>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</si>
  <si>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</si>
  <si>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</si>
  <si>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</si>
  <si>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</si>
  <si>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</si>
  <si>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</si>
  <si>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</si>
  <si>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</si>
  <si>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</si>
  <si>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</si>
  <si>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</si>
  <si>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</si>
  <si>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</si>
  <si>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</si>
  <si>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</si>
  <si>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</si>
  <si>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</si>
  <si>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</si>
  <si>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</si>
  <si>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</si>
  <si>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</si>
  <si>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</si>
  <si>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</si>
  <si>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</si>
  <si>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</si>
  <si>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</si>
  <si>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</si>
  <si>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</si>
  <si>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</si>
  <si>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</si>
  <si>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</si>
  <si>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</si>
  <si>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</si>
  <si>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</si>
  <si>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</si>
  <si>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</si>
  <si>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</si>
  <si>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</si>
  <si>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</si>
  <si>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</si>
  <si>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</si>
  <si>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</si>
  <si>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</si>
  <si>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</si>
  <si>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</si>
  <si>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</si>
  <si>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</si>
  <si>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</si>
  <si>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</si>
  <si>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</si>
  <si>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</si>
  <si>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</si>
  <si>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</si>
  <si>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</si>
  <si>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</si>
  <si>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</si>
  <si>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</si>
  <si>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</si>
  <si>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</si>
  <si>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</si>
  <si>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</si>
  <si>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</si>
  <si>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</si>
  <si>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</si>
  <si>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</si>
  <si>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</si>
  <si>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</si>
  <si>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</si>
  <si>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</si>
  <si>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</si>
  <si>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</si>
  <si>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</si>
  <si>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</si>
  <si>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</si>
  <si>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</si>
  <si>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</si>
  <si>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</si>
  <si>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</si>
  <si>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</si>
  <si>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</si>
  <si>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</si>
  <si>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</si>
  <si>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</si>
  <si>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</si>
  <si>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</si>
  <si>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</si>
  <si>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</si>
  <si>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</si>
  <si>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</si>
  <si>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</si>
  <si>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</si>
  <si>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</si>
  <si>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</si>
  <si>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</si>
  <si>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</si>
  <si>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</si>
  <si>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</si>
  <si>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</si>
  <si>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</si>
  <si>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</si>
  <si>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</si>
  <si>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</si>
  <si>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</si>
  <si>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</si>
  <si>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</si>
  <si>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</si>
  <si>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</si>
  <si>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</si>
  <si>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</si>
  <si>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</si>
  <si>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</si>
  <si>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</si>
  <si>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</si>
  <si>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</si>
  <si>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</si>
  <si>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</si>
  <si>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</si>
  <si>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</si>
  <si>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</si>
  <si>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</si>
  <si>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</si>
  <si>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</si>
  <si>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</si>
  <si>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</si>
  <si>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</si>
  <si>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</si>
  <si>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</si>
  <si>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</si>
  <si>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</si>
  <si>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</si>
  <si>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</si>
  <si>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</si>
  <si>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</si>
  <si>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</si>
  <si>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</si>
  <si>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</si>
  <si>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</si>
  <si>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</si>
  <si>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</si>
  <si>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</si>
  <si>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</si>
  <si>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</si>
  <si>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</si>
  <si>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</si>
  <si>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</si>
  <si>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</si>
  <si>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</si>
  <si>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</si>
  <si>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</si>
  <si>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</si>
  <si>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</si>
  <si>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</si>
  <si>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</si>
  <si>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</si>
  <si>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</si>
  <si>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</si>
  <si>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</si>
  <si>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</si>
  <si>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</si>
  <si>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</si>
  <si>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</si>
  <si>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</si>
  <si>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</si>
  <si>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</si>
  <si>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</si>
  <si>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</si>
  <si>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</si>
  <si>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</si>
  <si>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</si>
  <si>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</si>
  <si>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</si>
  <si>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</si>
  <si>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</si>
  <si>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</si>
  <si>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</si>
  <si>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</si>
  <si>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</si>
  <si>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</si>
  <si>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</si>
  <si>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</si>
  <si>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</si>
  <si>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</si>
  <si>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</si>
  <si>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</si>
  <si>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</si>
  <si>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</si>
  <si>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</si>
  <si>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</si>
  <si>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</si>
  <si>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</si>
  <si>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</si>
  <si>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</si>
  <si>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</si>
  <si>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</si>
  <si>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</si>
  <si>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</si>
  <si>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</si>
  <si>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</si>
  <si>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</si>
  <si>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</si>
  <si>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</si>
  <si>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</si>
  <si>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</si>
  <si>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</si>
  <si>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</si>
  <si>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</si>
  <si>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</si>
  <si>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</si>
  <si>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</si>
  <si>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</si>
  <si>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</si>
  <si>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</si>
  <si>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</si>
  <si>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</si>
  <si>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</si>
  <si>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</si>
  <si>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</si>
  <si>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</si>
  <si>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</si>
  <si>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</si>
  <si>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</si>
  <si>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</si>
  <si>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</si>
  <si>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</si>
  <si>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</si>
  <si>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</si>
  <si>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</si>
  <si>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</si>
  <si>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</si>
  <si>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</si>
  <si>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</si>
  <si>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</si>
  <si>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</si>
  <si>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</si>
  <si>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</si>
  <si>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</si>
  <si>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</si>
  <si>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</si>
  <si>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</si>
  <si>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</si>
  <si>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</si>
  <si>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</si>
  <si>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</si>
  <si>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</si>
  <si>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</si>
  <si>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</si>
  <si>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</si>
  <si>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</si>
  <si>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</si>
  <si>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</si>
  <si>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</si>
  <si>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</si>
  <si>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</si>
  <si>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</si>
  <si>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</si>
  <si>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</si>
  <si>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</si>
  <si>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</si>
  <si>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</si>
  <si>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</si>
  <si>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</si>
  <si>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</si>
  <si>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</si>
  <si>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</si>
  <si>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</si>
  <si>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</si>
  <si>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</si>
  <si>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</si>
  <si>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</si>
  <si>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</si>
  <si>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</si>
  <si>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</si>
  <si>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</si>
  <si>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</si>
  <si>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</si>
  <si>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</si>
  <si>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</si>
  <si>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</si>
  <si>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</si>
  <si>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</si>
  <si>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</si>
  <si>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</si>
  <si>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</si>
  <si>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</si>
  <si>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</si>
  <si>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</si>
  <si>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</si>
  <si>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</si>
  <si>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</si>
  <si>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</si>
  <si>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</si>
  <si>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</si>
  <si>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</si>
  <si>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</si>
  <si>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</si>
  <si>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</si>
  <si>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</si>
  <si>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</si>
  <si>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</si>
  <si>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</si>
  <si>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</si>
  <si>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</si>
  <si>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</si>
  <si>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</si>
  <si>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</si>
  <si>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</si>
  <si>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</si>
  <si>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</si>
  <si>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</si>
  <si>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</si>
  <si>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</si>
  <si>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</si>
  <si>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</si>
  <si>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</si>
  <si>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</si>
  <si>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</si>
  <si>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</si>
  <si>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</si>
  <si>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</si>
  <si>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</si>
  <si>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</si>
  <si>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</si>
  <si>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</si>
  <si>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</si>
  <si>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</si>
  <si>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</si>
  <si>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</si>
  <si>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</si>
  <si>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</si>
  <si>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</si>
  <si>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</si>
  <si>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</si>
  <si>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</si>
  <si>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</si>
  <si>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</si>
  <si>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</si>
  <si>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</si>
  <si>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</si>
  <si>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</si>
  <si>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</si>
  <si>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</si>
  <si>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</si>
  <si>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</si>
  <si>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</si>
  <si>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</si>
  <si>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</si>
  <si>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</si>
  <si>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</si>
  <si>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</si>
  <si>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</si>
  <si>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</si>
  <si>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</si>
  <si>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</si>
  <si>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</si>
  <si>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</si>
  <si>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</si>
  <si>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</si>
  <si>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</si>
  <si>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</si>
  <si>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</si>
  <si>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</si>
  <si>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</si>
  <si>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</si>
  <si>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</si>
  <si>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</si>
  <si>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</si>
  <si>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</si>
  <si>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</si>
  <si>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</si>
  <si>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</si>
  <si>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</si>
  <si>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</si>
  <si>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</si>
  <si>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</si>
  <si>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</si>
  <si>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</si>
  <si>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</si>
  <si>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</si>
  <si>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</si>
  <si>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</si>
  <si>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</si>
  <si>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</si>
  <si>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</si>
  <si>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</si>
  <si>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</si>
  <si>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</si>
  <si>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</si>
  <si>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</si>
  <si>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</si>
  <si>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</si>
  <si>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</si>
  <si>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</si>
  <si>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</si>
  <si>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</si>
  <si>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</si>
  <si>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</si>
  <si>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</si>
  <si>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</si>
  <si>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</si>
  <si>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</si>
  <si>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</si>
  <si>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</si>
  <si>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</si>
  <si>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</si>
  <si>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</si>
  <si>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</si>
  <si>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</si>
  <si>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</si>
  <si>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</si>
  <si>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</si>
  <si>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</si>
  <si>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</si>
  <si>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</si>
  <si>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</si>
  <si>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</si>
  <si>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</si>
  <si>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</si>
  <si>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</si>
  <si>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</si>
  <si>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</si>
  <si>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</si>
  <si>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</si>
  <si>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</si>
  <si>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</si>
  <si>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</si>
  <si>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</si>
  <si>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</si>
  <si>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</si>
  <si>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</si>
  <si>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</si>
  <si>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</si>
  <si>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</si>
  <si>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</si>
  <si>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</si>
  <si>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</si>
  <si>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</si>
  <si>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</si>
  <si>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</si>
  <si>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</si>
  <si>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</si>
  <si>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</si>
  <si>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</si>
  <si>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</si>
  <si>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</si>
  <si>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</si>
  <si>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</si>
  <si>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</si>
  <si>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</si>
  <si>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</si>
  <si>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</si>
  <si>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</si>
  <si>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</si>
  <si>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</si>
  <si>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</si>
  <si>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</si>
  <si>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</si>
  <si>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</si>
  <si>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</si>
  <si>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</si>
  <si>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</si>
  <si>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</si>
  <si>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</si>
  <si>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</si>
  <si>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</si>
  <si>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</si>
  <si>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</si>
  <si>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</si>
  <si>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</si>
  <si>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</si>
  <si>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</si>
  <si>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</si>
  <si>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</si>
  <si>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</si>
  <si>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</si>
  <si>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</si>
  <si>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</si>
  <si>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</si>
  <si>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</si>
  <si>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</si>
  <si>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</si>
  <si>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</si>
  <si>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</si>
  <si>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</si>
  <si>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</si>
  <si>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</si>
  <si>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</si>
  <si>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</si>
  <si>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</si>
  <si>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</si>
  <si>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</si>
  <si>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</si>
  <si>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</si>
  <si>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</si>
  <si>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</si>
  <si>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</si>
  <si>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</si>
  <si>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</si>
  <si>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</si>
  <si>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</si>
  <si>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</si>
  <si>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</si>
  <si>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</si>
  <si>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</si>
  <si>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</si>
  <si>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</si>
  <si>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</si>
  <si>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</si>
  <si>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</si>
  <si>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</si>
  <si>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</si>
  <si>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</si>
  <si>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</si>
  <si>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</si>
  <si>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</si>
  <si>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</si>
  <si>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</si>
  <si>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</si>
  <si>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</si>
  <si>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</si>
  <si>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</si>
  <si>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</si>
  <si>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</si>
  <si>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</si>
  <si>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</si>
  <si>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</si>
  <si>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</si>
  <si>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</si>
  <si>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</si>
  <si>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</si>
  <si>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</si>
  <si>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</si>
  <si>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</si>
  <si>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</si>
  <si>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</si>
  <si>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</si>
  <si>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</si>
  <si>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</si>
  <si>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</si>
  <si>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</si>
  <si>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</si>
  <si>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</si>
  <si>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</si>
  <si>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</si>
  <si>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</si>
  <si>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</si>
  <si>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</si>
  <si>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</si>
  <si>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</si>
  <si>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</si>
  <si>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</si>
  <si>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</si>
  <si>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</si>
  <si>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</si>
  <si>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</si>
  <si>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</si>
  <si>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</si>
  <si>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</si>
  <si>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</si>
  <si>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</si>
  <si>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</si>
  <si>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</si>
  <si>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</si>
  <si>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</si>
  <si>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</si>
  <si>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</si>
  <si>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</si>
  <si>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</si>
  <si>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</si>
  <si>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</si>
  <si>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</si>
  <si>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</si>
  <si>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</si>
  <si>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</si>
  <si>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</si>
  <si>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</si>
  <si>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</si>
  <si>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</si>
  <si>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</si>
  <si>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</si>
  <si>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</si>
  <si>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</si>
  <si>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</si>
  <si>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</si>
  <si>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</si>
  <si>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</si>
  <si>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</si>
  <si>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</si>
  <si>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</si>
  <si>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</si>
  <si>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</si>
  <si>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</si>
  <si>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</si>
  <si>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</si>
  <si>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</si>
  <si>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</si>
  <si>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</si>
  <si>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</si>
  <si>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</si>
  <si>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</si>
  <si>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</si>
  <si>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</si>
  <si>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</si>
  <si>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</si>
  <si>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</si>
  <si>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</si>
  <si>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</si>
  <si>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</si>
  <si>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</si>
  <si>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</si>
  <si>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</si>
  <si>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</si>
  <si>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</si>
  <si>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</si>
  <si>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</si>
  <si>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</si>
  <si>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</si>
  <si>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</si>
  <si>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</si>
  <si>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</si>
  <si>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</si>
  <si>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</si>
  <si>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</si>
  <si>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</si>
  <si>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</si>
  <si>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</si>
  <si>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</si>
  <si>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</si>
  <si>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</si>
  <si>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</si>
  <si>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</si>
  <si>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</si>
  <si>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</si>
  <si>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</si>
  <si>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</si>
  <si>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</si>
  <si>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</si>
  <si>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</si>
  <si>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</si>
  <si>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</si>
  <si>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</si>
  <si>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</si>
  <si>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</si>
  <si>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</si>
  <si>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</si>
  <si>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</si>
  <si>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</si>
  <si>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</si>
  <si>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</si>
  <si>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</si>
  <si>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</si>
  <si>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</si>
  <si>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</si>
  <si>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</si>
  <si>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</si>
  <si>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</si>
  <si>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</si>
  <si>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</si>
  <si>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</si>
  <si>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</si>
  <si>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</si>
  <si>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</si>
  <si>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</si>
  <si>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</si>
  <si>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</si>
  <si>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</si>
  <si>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</si>
  <si>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</si>
  <si>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</si>
  <si>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</si>
  <si>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</si>
  <si>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</si>
  <si>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</si>
  <si>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</si>
  <si>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</si>
  <si>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</si>
  <si>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</si>
  <si>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</si>
  <si>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</si>
  <si>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</si>
  <si>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</si>
  <si>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</si>
  <si>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</si>
  <si>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</si>
  <si>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</si>
  <si>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</si>
  <si>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</si>
  <si>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</si>
  <si>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</si>
  <si>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</si>
  <si>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</si>
  <si>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</si>
  <si>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</si>
  <si>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</si>
  <si>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</si>
  <si>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</si>
  <si>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</si>
  <si>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</si>
  <si>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</si>
  <si>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</si>
  <si>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</si>
  <si>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</si>
  <si>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</si>
  <si>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</si>
  <si>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</si>
  <si>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</si>
  <si>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</si>
  <si>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</si>
  <si>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</si>
  <si>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</si>
  <si>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</si>
  <si>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</si>
  <si>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</si>
  <si>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</si>
  <si>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</si>
  <si>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</si>
  <si>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</si>
  <si>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</si>
  <si>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</si>
  <si>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</si>
  <si>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</si>
  <si>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</si>
  <si>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</si>
  <si>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</si>
  <si>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</si>
  <si>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</si>
  <si>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</si>
  <si>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</si>
  <si>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</si>
  <si>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</si>
  <si>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</si>
  <si>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</si>
  <si>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</si>
  <si>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</si>
  <si>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</si>
  <si>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</si>
  <si>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</si>
  <si>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</si>
  <si>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</si>
  <si>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</si>
  <si>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</si>
  <si>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</si>
  <si>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</si>
  <si>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</si>
  <si>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</si>
  <si>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</si>
  <si>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</si>
  <si>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</si>
  <si>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</si>
  <si>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</si>
  <si>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</si>
  <si>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</si>
  <si>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</si>
  <si>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</si>
  <si>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</si>
  <si>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</si>
  <si>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</si>
  <si>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</si>
  <si>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</si>
  <si>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</si>
  <si>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</si>
  <si>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</si>
  <si>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</si>
  <si>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</si>
  <si>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</si>
  <si>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</si>
  <si>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</si>
  <si>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</si>
  <si>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</si>
  <si>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</si>
  <si>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</si>
  <si>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</si>
  <si>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</si>
  <si>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</si>
  <si>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</si>
  <si>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</si>
  <si>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</si>
  <si>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</si>
  <si>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</si>
  <si>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</si>
  <si>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</si>
  <si>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</si>
  <si>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</si>
  <si>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</si>
  <si>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</si>
  <si>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</si>
  <si>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</si>
  <si>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</si>
  <si>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</si>
  <si>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</si>
  <si>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</si>
  <si>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</si>
  <si>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</si>
  <si>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</si>
  <si>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</si>
  <si>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</si>
  <si>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</si>
  <si>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</si>
  <si>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</si>
  <si>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</si>
  <si>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</si>
  <si>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</si>
  <si>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</si>
  <si>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</si>
  <si>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</si>
  <si>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</si>
  <si>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</si>
  <si>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</si>
  <si>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</si>
  <si>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</si>
  <si>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</si>
  <si>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</si>
  <si>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</si>
  <si>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</si>
  <si>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</si>
  <si>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</si>
  <si>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</si>
  <si>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</si>
  <si>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</si>
  <si>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</si>
  <si>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</si>
  <si>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</si>
  <si>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</si>
  <si>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</si>
  <si>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</si>
  <si>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</si>
  <si>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</si>
  <si>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</si>
  <si>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</si>
  <si>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</si>
  <si>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</si>
  <si>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</si>
  <si>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</si>
  <si>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</si>
  <si>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</si>
  <si>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</si>
  <si>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</si>
  <si>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</si>
  <si>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</si>
  <si>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</si>
  <si>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</si>
  <si>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</si>
  <si>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</si>
  <si>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</si>
  <si>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</si>
  <si>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</si>
  <si>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</si>
  <si>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</si>
  <si>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</si>
  <si>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</si>
  <si>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</si>
  <si>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</si>
  <si>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</si>
  <si>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</si>
  <si>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</si>
  <si>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</si>
  <si>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</si>
  <si>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</si>
  <si>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</si>
  <si>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</si>
  <si>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</si>
  <si>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</si>
  <si>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</si>
  <si>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</si>
  <si>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</si>
  <si>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</si>
  <si>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</si>
  <si>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</si>
  <si>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</si>
  <si>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</si>
  <si>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</si>
  <si>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</si>
  <si>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</si>
  <si>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</si>
  <si>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</si>
  <si>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</si>
  <si>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</si>
  <si>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</si>
  <si>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</si>
  <si>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</si>
  <si>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</si>
  <si>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</si>
  <si>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</si>
  <si>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</si>
  <si>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</si>
  <si>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</si>
  <si>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</si>
  <si>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</si>
  <si>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</si>
  <si>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</si>
  <si>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</si>
  <si>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</si>
  <si>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</si>
  <si>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</si>
  <si>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</si>
  <si>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</si>
  <si>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</si>
  <si>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</si>
  <si>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</si>
  <si>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</si>
  <si>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</si>
  <si>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</si>
  <si>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</si>
  <si>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</si>
  <si>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</si>
  <si>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</si>
  <si>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</si>
  <si>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</si>
  <si>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</si>
  <si>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</si>
  <si>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</si>
  <si>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</si>
  <si>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</si>
  <si>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</si>
  <si>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</si>
  <si>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</si>
  <si>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</si>
  <si>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</si>
  <si>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</si>
  <si>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</si>
  <si>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</si>
  <si>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</si>
  <si>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</si>
  <si>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</si>
  <si>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</si>
  <si>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</si>
  <si>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</si>
  <si>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</si>
  <si>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</si>
  <si>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</si>
  <si>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</si>
  <si>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</si>
  <si>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</si>
  <si>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</si>
  <si>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</si>
  <si>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</si>
  <si>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</si>
  <si>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</si>
  <si>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</si>
  <si>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</si>
  <si>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</si>
  <si>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</si>
  <si>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</si>
  <si>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</si>
  <si>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</si>
  <si>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</si>
  <si>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</si>
  <si>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</si>
  <si>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</si>
  <si>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</si>
  <si>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</si>
  <si>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</si>
  <si>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</si>
  <si>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</si>
  <si>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</si>
  <si>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</si>
  <si>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</si>
  <si>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</si>
  <si>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</si>
  <si>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</si>
  <si>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</si>
  <si>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</si>
  <si>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</si>
  <si>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</si>
  <si>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</si>
  <si>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</si>
  <si>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</si>
  <si>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</si>
  <si>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</si>
  <si>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</si>
  <si>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</si>
  <si>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</si>
  <si>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</si>
  <si>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</si>
  <si>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</si>
  <si>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</si>
  <si>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</si>
  <si>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</si>
  <si>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</si>
  <si>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</si>
  <si>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</si>
  <si>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</si>
  <si>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</si>
  <si>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</si>
  <si>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</si>
  <si>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</si>
  <si>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</si>
  <si>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</si>
  <si>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</si>
  <si>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</si>
  <si>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</si>
  <si>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</si>
  <si>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</si>
  <si>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</si>
  <si>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</si>
  <si>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</si>
  <si>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</si>
  <si>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</si>
  <si>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</si>
  <si>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</si>
  <si>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</si>
  <si>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</si>
  <si>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</si>
  <si>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</si>
  <si>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</si>
  <si>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</si>
  <si>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</si>
  <si>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</si>
  <si>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</si>
  <si>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</si>
  <si>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</si>
  <si>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</si>
  <si>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</si>
  <si>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</si>
  <si>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</si>
  <si>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</si>
  <si>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</si>
  <si>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</si>
  <si>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</si>
  <si>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</si>
  <si>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</si>
  <si>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</si>
  <si>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</si>
  <si>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</si>
  <si>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</si>
  <si>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</si>
  <si>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</si>
  <si>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</si>
  <si>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</si>
  <si>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</si>
  <si>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</si>
  <si>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</si>
  <si>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</si>
  <si>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</si>
  <si>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</si>
  <si>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</si>
  <si>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</si>
  <si>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</si>
  <si>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</si>
  <si>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</si>
  <si>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</si>
  <si>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</si>
  <si>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</si>
  <si>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</si>
  <si>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</si>
  <si>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</si>
  <si>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</si>
  <si>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</si>
  <si>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</si>
  <si>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</si>
  <si>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</si>
  <si>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</si>
  <si>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</si>
  <si>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</si>
  <si>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</si>
  <si>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</si>
  <si>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</si>
  <si>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</si>
  <si>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</si>
  <si>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</si>
  <si>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</si>
  <si>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</si>
  <si>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</si>
  <si>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</si>
  <si>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</si>
  <si>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</si>
  <si>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</si>
  <si>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</si>
  <si>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</si>
  <si>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</si>
  <si>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</si>
  <si>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</si>
  <si>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</si>
  <si>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</si>
  <si>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</si>
  <si>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</si>
  <si>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</si>
  <si>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</si>
  <si>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</si>
  <si>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</si>
  <si>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</si>
  <si>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</si>
  <si>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</si>
  <si>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</si>
  <si>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</si>
  <si>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</si>
  <si>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</si>
  <si>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</si>
  <si>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</si>
  <si>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</si>
  <si>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</si>
  <si>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</si>
  <si>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</si>
  <si>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</si>
  <si>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</si>
  <si>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</si>
  <si>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</si>
  <si>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</si>
  <si>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</si>
  <si>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</si>
  <si>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</si>
  <si>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</si>
  <si>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</si>
  <si>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</si>
  <si>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</si>
  <si>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</si>
  <si>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</si>
  <si>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</si>
  <si>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</si>
  <si>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</si>
  <si>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</si>
  <si>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</si>
  <si>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</si>
  <si>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</si>
  <si>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</si>
  <si>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</si>
  <si>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</si>
  <si>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</si>
  <si>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</si>
  <si>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</si>
  <si>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</si>
  <si>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</si>
  <si>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</si>
  <si>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</si>
  <si>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</si>
  <si>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</si>
  <si>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</si>
  <si>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</si>
  <si>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</si>
  <si>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</si>
  <si>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</si>
  <si>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</si>
  <si>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</si>
  <si>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</si>
  <si>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</si>
  <si>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</si>
  <si>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</si>
  <si>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</si>
  <si>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</si>
  <si>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</si>
  <si>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</si>
  <si>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</si>
  <si>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</si>
  <si>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</si>
  <si>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</si>
  <si>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</si>
  <si>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</si>
  <si>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</si>
  <si>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</si>
  <si>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</si>
  <si>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</si>
  <si>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</si>
  <si>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</si>
  <si>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</si>
  <si>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</si>
  <si>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</si>
  <si>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</si>
  <si>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</si>
  <si>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</si>
  <si>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</si>
  <si>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</si>
  <si>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</si>
  <si>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</si>
  <si>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</si>
  <si>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</si>
  <si>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</si>
  <si>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</si>
  <si>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</si>
  <si>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</si>
  <si>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</si>
  <si>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</si>
  <si>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</si>
  <si>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</si>
  <si>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</si>
  <si>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</si>
  <si>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</si>
  <si>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</si>
  <si>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</si>
  <si>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</si>
  <si>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</si>
  <si>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</si>
  <si>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</si>
  <si>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</si>
  <si>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</si>
  <si>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</si>
  <si>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</si>
  <si>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</si>
  <si>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</si>
  <si>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</si>
  <si>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</si>
  <si>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</si>
  <si>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</si>
  <si>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</si>
  <si>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</si>
  <si>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</si>
  <si>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</si>
  <si>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</si>
  <si>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</si>
  <si>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</si>
  <si>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</si>
  <si>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</si>
  <si>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</si>
  <si>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</si>
  <si>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</si>
  <si>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</si>
  <si>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</si>
  <si>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</si>
  <si>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</si>
  <si>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</si>
  <si>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</si>
  <si>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</si>
  <si>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</si>
  <si>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</si>
  <si>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</si>
  <si>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</si>
  <si>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</si>
  <si>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</si>
  <si>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</si>
  <si>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</si>
  <si>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</si>
  <si>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</si>
  <si>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</si>
  <si>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</si>
  <si>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</si>
  <si>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</si>
  <si>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</si>
  <si>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</si>
  <si>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</si>
  <si>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</si>
  <si>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</si>
  <si>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</si>
  <si>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</si>
  <si>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</si>
  <si>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</si>
  <si>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</si>
  <si>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</si>
  <si>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</si>
  <si>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</si>
  <si>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</si>
  <si>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</si>
  <si>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</si>
  <si>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</si>
  <si>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</si>
  <si>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</si>
  <si>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</si>
  <si>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</si>
  <si>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</si>
  <si>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</si>
  <si>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</si>
  <si>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</si>
  <si>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</si>
  <si>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</si>
  <si>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</si>
  <si>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</si>
  <si>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</si>
  <si>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</si>
  <si>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</si>
  <si>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</si>
  <si>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</si>
  <si>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</si>
  <si>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</si>
  <si>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</si>
  <si>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</si>
  <si>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</si>
  <si>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</si>
  <si>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</si>
  <si>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</si>
  <si>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</si>
  <si>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</si>
  <si>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</si>
  <si>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</si>
  <si>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</si>
  <si>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</si>
  <si>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</si>
  <si>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</si>
  <si>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</si>
  <si>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</si>
  <si>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</si>
  <si>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</si>
  <si>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</si>
  <si>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</si>
  <si>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</si>
  <si>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</si>
  <si>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</si>
  <si>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</si>
  <si>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</si>
  <si>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</si>
  <si>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</si>
  <si>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</si>
  <si>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</si>
  <si>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</si>
  <si>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</si>
  <si>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</si>
  <si>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</si>
  <si>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</si>
  <si>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</si>
  <si>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</si>
  <si>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</si>
  <si>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</si>
  <si>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</si>
  <si>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</si>
  <si>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</si>
  <si>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</si>
  <si>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</si>
  <si>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</si>
  <si>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</si>
  <si>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</si>
  <si>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</si>
  <si>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</si>
  <si>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</si>
  <si>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</si>
  <si>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</si>
  <si>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</si>
  <si>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</si>
  <si>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</si>
  <si>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</si>
  <si>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</si>
  <si>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</si>
  <si>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</si>
  <si>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</si>
  <si>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</si>
  <si>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</si>
  <si>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</si>
  <si>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</si>
  <si>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</si>
  <si>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</si>
  <si>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</si>
  <si>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</si>
  <si>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</si>
  <si>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</si>
  <si>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</si>
  <si>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</si>
  <si>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</si>
  <si>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</si>
  <si>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</si>
  <si>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</si>
  <si>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</si>
  <si>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</si>
  <si>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</si>
  <si>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</si>
  <si>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</si>
  <si>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</si>
  <si>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</si>
  <si>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</si>
  <si>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</si>
  <si>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</si>
  <si>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</si>
  <si>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</si>
  <si>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</si>
  <si>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</si>
  <si>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</si>
  <si>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</si>
  <si>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</si>
  <si>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</si>
  <si>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</si>
  <si>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</si>
  <si>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</si>
  <si>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</si>
  <si>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</si>
  <si>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</si>
  <si>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</si>
  <si>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</si>
  <si>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</si>
  <si>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</si>
  <si>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</si>
  <si>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</si>
  <si>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</si>
  <si>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</si>
  <si>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</si>
  <si>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</si>
  <si>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</si>
  <si>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</si>
  <si>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</si>
  <si>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</si>
  <si>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</si>
  <si>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</si>
  <si>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</si>
  <si>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</si>
  <si>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</si>
  <si>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</si>
  <si>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</si>
  <si>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</si>
  <si>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</si>
  <si>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</si>
  <si>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</si>
  <si>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</si>
  <si>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</si>
  <si>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</si>
  <si>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</si>
  <si>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</si>
  <si>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</si>
  <si>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</si>
  <si>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</si>
  <si>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</si>
  <si>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</si>
  <si>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</si>
  <si>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</si>
  <si>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</si>
  <si>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</si>
  <si>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</si>
  <si>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</si>
  <si>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</si>
  <si>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</si>
  <si>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</si>
  <si>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</si>
  <si>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</si>
  <si>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</si>
  <si>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</si>
  <si>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</si>
  <si>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</si>
  <si>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</si>
  <si>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</si>
  <si>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</si>
  <si>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</si>
  <si>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</si>
  <si>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</si>
  <si>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</si>
  <si>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</si>
  <si>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</si>
  <si>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</si>
  <si>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</si>
  <si>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</si>
  <si>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</si>
  <si>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</si>
  <si>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</si>
  <si>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</si>
  <si>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</si>
  <si>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</si>
  <si>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</si>
  <si>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</si>
  <si>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</si>
  <si>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</si>
  <si>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</si>
  <si>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</si>
  <si>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</si>
  <si>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</si>
  <si>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</si>
  <si>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</si>
  <si>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</si>
  <si>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</si>
  <si>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</si>
  <si>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</si>
  <si>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</si>
  <si>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</si>
  <si>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</si>
  <si>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</si>
  <si>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</si>
  <si>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</si>
  <si>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</si>
  <si>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</si>
  <si>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</si>
  <si>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</si>
  <si>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</si>
  <si>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</si>
  <si>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</si>
  <si>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</si>
  <si>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</si>
  <si>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</si>
  <si>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</si>
  <si>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</si>
  <si>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</si>
  <si>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</si>
  <si>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</si>
  <si>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</si>
  <si>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</si>
  <si>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</si>
  <si>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</si>
  <si>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</si>
  <si>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</si>
  <si>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</si>
  <si>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</si>
  <si>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</si>
  <si>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</si>
  <si>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</si>
  <si>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</si>
  <si>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</si>
  <si>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</si>
  <si>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</si>
  <si>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</si>
  <si>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</si>
  <si>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</si>
  <si>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</si>
  <si>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</si>
  <si>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</si>
  <si>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</si>
  <si>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</si>
  <si>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</si>
  <si>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</si>
  <si>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</si>
  <si>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</si>
  <si>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</si>
  <si>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</si>
  <si>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</si>
  <si>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</si>
  <si>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</si>
  <si>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</si>
  <si>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</si>
  <si>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</si>
  <si>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</si>
  <si>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</si>
  <si>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</si>
  <si>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</si>
  <si>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</si>
  <si>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</si>
  <si>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</si>
  <si>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</si>
  <si>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</si>
  <si>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</si>
  <si>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</si>
  <si>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</si>
  <si>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</si>
  <si>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</si>
  <si>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</si>
  <si>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</si>
  <si>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</si>
  <si>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</si>
  <si>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</si>
  <si>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</si>
  <si>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</si>
  <si>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</si>
  <si>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</si>
  <si>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</si>
  <si>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</si>
  <si>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</si>
  <si>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</si>
  <si>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</si>
  <si>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</si>
  <si>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</si>
  <si>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</si>
  <si>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</si>
  <si>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</si>
  <si>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</si>
  <si>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</si>
  <si>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</si>
  <si>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</si>
  <si>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</si>
  <si>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</si>
  <si>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</si>
  <si>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</si>
  <si>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</si>
  <si>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</si>
  <si>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</si>
  <si>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</si>
  <si>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</si>
  <si>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</si>
  <si>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</si>
  <si>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</si>
  <si>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</si>
  <si>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</si>
  <si>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</si>
  <si>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</si>
  <si>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</si>
  <si>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</si>
  <si>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</si>
  <si>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</si>
  <si>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</si>
  <si>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</si>
  <si>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</si>
  <si>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</si>
  <si>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</si>
  <si>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</si>
  <si>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</si>
  <si>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</si>
  <si>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</si>
  <si>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</si>
  <si>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</si>
  <si>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</si>
  <si>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</si>
  <si>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</si>
  <si>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</si>
  <si>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</si>
  <si>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</si>
  <si>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</si>
  <si>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</si>
  <si>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</si>
  <si>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</si>
  <si>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</si>
  <si>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</si>
  <si>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</si>
  <si>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</si>
  <si>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</si>
  <si>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</si>
  <si>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</si>
  <si>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</si>
  <si>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</si>
  <si>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</si>
  <si>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</si>
  <si>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</si>
  <si>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</si>
  <si>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</si>
  <si>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</si>
  <si>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</si>
  <si>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</si>
  <si>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</si>
  <si>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</si>
  <si>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</si>
  <si>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</si>
  <si>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</si>
  <si>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</si>
  <si>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</si>
  <si>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</si>
  <si>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</si>
  <si>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</si>
  <si>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</si>
  <si>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</si>
  <si>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</si>
  <si>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</si>
  <si>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</si>
  <si>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</si>
  <si>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</si>
  <si>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</si>
  <si>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</si>
  <si>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</si>
  <si>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</si>
  <si>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</si>
  <si>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</si>
  <si>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</si>
  <si>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</si>
  <si>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</si>
  <si>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</si>
  <si>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</si>
  <si>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</si>
  <si>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</si>
  <si>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</si>
  <si>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</si>
  <si>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</si>
  <si>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</si>
  <si>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</si>
  <si>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</si>
  <si>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</si>
  <si>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</si>
  <si>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</si>
  <si>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</si>
  <si>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</si>
  <si>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</si>
  <si>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</si>
  <si>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</si>
  <si>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</si>
  <si>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</si>
  <si>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</si>
  <si>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</si>
  <si>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</si>
  <si>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</si>
  <si>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</si>
  <si>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</si>
  <si>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</si>
  <si>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</si>
  <si>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</si>
  <si>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</si>
  <si>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</si>
  <si>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</si>
  <si>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</si>
  <si>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</si>
  <si>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</si>
  <si>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</si>
  <si>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</si>
  <si>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</si>
  <si>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</si>
  <si>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</si>
  <si>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</si>
  <si>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</si>
  <si>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</si>
  <si>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</si>
  <si>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</si>
  <si>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</si>
  <si>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</si>
  <si>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</si>
  <si>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</si>
  <si>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</si>
  <si>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</si>
  <si>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</si>
  <si>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</si>
  <si>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</si>
  <si>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</si>
  <si>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</si>
  <si>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</si>
  <si>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</si>
  <si>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</si>
  <si>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</si>
  <si>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</si>
  <si>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</si>
  <si>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</si>
  <si>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</si>
  <si>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</si>
  <si>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</si>
  <si>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</si>
  <si>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</si>
  <si>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</si>
  <si>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</si>
  <si>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</si>
  <si>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</si>
  <si>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</si>
  <si>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</si>
  <si>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</si>
  <si>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</si>
  <si>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</si>
  <si>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</si>
  <si>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</si>
  <si>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</si>
  <si>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</si>
  <si>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</si>
  <si>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</si>
  <si>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</si>
  <si>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</si>
  <si>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</si>
  <si>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</si>
  <si>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</si>
  <si>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</si>
  <si>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</si>
  <si>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</si>
  <si>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</si>
  <si>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</si>
  <si>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</si>
  <si>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</si>
  <si>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</si>
  <si>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</si>
  <si>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</si>
  <si>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</si>
  <si>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</si>
  <si>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</si>
  <si>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</si>
  <si>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</si>
  <si>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</si>
  <si>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</si>
  <si>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</si>
  <si>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</si>
  <si>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</si>
  <si>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</si>
  <si>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</si>
  <si>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</si>
  <si>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</si>
  <si>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</si>
  <si>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</si>
  <si>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</si>
  <si>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</si>
  <si>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</si>
  <si>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</si>
  <si>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</si>
  <si>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</si>
  <si>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</si>
  <si>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</si>
  <si>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</si>
  <si>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</si>
  <si>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</si>
  <si>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</si>
  <si>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</si>
  <si>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</si>
  <si>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</si>
  <si>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</si>
  <si>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</si>
  <si>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</si>
  <si>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</si>
  <si>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</si>
  <si>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</si>
  <si>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</si>
  <si>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</si>
  <si>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</si>
  <si>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</si>
  <si>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</si>
  <si>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</si>
  <si>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</si>
  <si>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</si>
  <si>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</si>
  <si>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</si>
  <si>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</si>
  <si>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</si>
  <si>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</si>
  <si>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</si>
  <si>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</si>
  <si>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</si>
  <si>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</si>
  <si>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</si>
  <si>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</si>
  <si>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</si>
  <si>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</si>
  <si>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</si>
  <si>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</si>
  <si>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</si>
  <si>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</si>
  <si>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</si>
  <si>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</si>
  <si>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</si>
  <si>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</si>
  <si>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</si>
  <si>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</si>
  <si>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</si>
  <si>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</si>
  <si>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</si>
  <si>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</si>
  <si>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</si>
  <si>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</si>
  <si>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</si>
  <si>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</si>
  <si>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</si>
  <si>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</si>
  <si>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</si>
  <si>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</si>
  <si>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</si>
  <si>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</si>
  <si>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</si>
  <si>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</si>
  <si>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</si>
  <si>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</si>
  <si>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</si>
  <si>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</si>
  <si>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</si>
  <si>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</si>
  <si>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</si>
  <si>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</si>
  <si>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</si>
  <si>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</si>
  <si>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</si>
  <si>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</si>
  <si>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</si>
  <si>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</si>
  <si>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</si>
  <si>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</si>
  <si>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</si>
  <si>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</si>
  <si>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</si>
  <si>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</si>
  <si>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</si>
  <si>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</si>
  <si>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</si>
  <si>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</si>
  <si>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</si>
  <si>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</si>
  <si>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</si>
  <si>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</si>
  <si>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</si>
  <si>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</si>
  <si>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</si>
  <si>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</si>
  <si>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</si>
  <si>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</si>
  <si>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</si>
  <si>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</si>
  <si>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</si>
  <si>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</si>
  <si>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</si>
  <si>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</si>
  <si>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</si>
  <si>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</si>
  <si>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</si>
  <si>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</si>
  <si>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</si>
  <si>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</si>
  <si>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</si>
  <si>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</si>
  <si>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</si>
  <si>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</si>
  <si>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</si>
  <si>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</si>
  <si>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</si>
  <si>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</si>
  <si>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</si>
  <si>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</si>
  <si>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</si>
  <si>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</si>
  <si>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</si>
  <si>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</si>
  <si>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</si>
  <si>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</si>
  <si>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</si>
  <si>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</si>
  <si>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</si>
  <si>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</si>
  <si>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</si>
  <si>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</si>
  <si>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</si>
  <si>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</si>
  <si>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</si>
  <si>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</si>
  <si>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</si>
  <si>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</si>
  <si>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</si>
  <si>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</si>
  <si>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</si>
  <si>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</si>
  <si>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</si>
  <si>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</si>
  <si>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</si>
  <si>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</si>
  <si>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</si>
  <si>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</si>
  <si>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</si>
  <si>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</si>
  <si>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</si>
  <si>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</si>
  <si>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</si>
  <si>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</si>
  <si>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</si>
  <si>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</si>
  <si>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</si>
  <si>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</si>
  <si>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</si>
  <si>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</si>
  <si>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</si>
  <si>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</si>
  <si>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</si>
  <si>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</si>
  <si>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</si>
  <si>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</si>
  <si>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</si>
  <si>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</si>
  <si>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</si>
  <si>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</si>
  <si>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</si>
  <si>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</si>
  <si>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</si>
  <si>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</si>
  <si>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</si>
  <si>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</si>
  <si>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</si>
  <si>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</si>
  <si>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</si>
  <si>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</si>
  <si>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</si>
  <si>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</si>
  <si>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</si>
  <si>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</si>
  <si>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</si>
  <si>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</si>
  <si>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</si>
  <si>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</si>
  <si>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</si>
  <si>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</si>
  <si>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</si>
  <si>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</si>
  <si>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</si>
  <si>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</si>
  <si>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</si>
  <si>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</si>
  <si>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</si>
  <si>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</si>
  <si>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</si>
  <si>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</si>
  <si>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</si>
  <si>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</si>
  <si>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</si>
  <si>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</si>
  <si>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</si>
  <si>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</si>
  <si>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</si>
  <si>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</si>
  <si>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</si>
  <si>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</si>
  <si>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</si>
  <si>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</si>
  <si>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</si>
  <si>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</si>
  <si>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</si>
  <si>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</si>
  <si>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</si>
  <si>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</si>
  <si>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</si>
  <si>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</si>
  <si>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</si>
  <si>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</si>
  <si>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</si>
  <si>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</si>
  <si>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</si>
  <si>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</si>
  <si>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</si>
  <si>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</si>
  <si>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</si>
  <si>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</si>
  <si>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</si>
  <si>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</si>
  <si>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</si>
  <si>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</si>
  <si>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</si>
  <si>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</si>
  <si>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</si>
  <si>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</si>
  <si>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</si>
  <si>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</si>
  <si>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</si>
  <si>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</si>
  <si>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</si>
  <si>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</si>
  <si>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</si>
  <si>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</si>
  <si>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</si>
  <si>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</si>
  <si>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</si>
  <si>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</si>
  <si>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</si>
  <si>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</si>
  <si>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</si>
  <si>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</si>
  <si>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</si>
  <si>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</si>
  <si>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</si>
  <si>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</si>
  <si>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</si>
  <si>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</si>
  <si>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</si>
  <si>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</si>
  <si>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</si>
  <si>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</si>
  <si>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</si>
  <si>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</si>
  <si>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</si>
  <si>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</si>
  <si>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</si>
  <si>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</si>
  <si>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</si>
  <si>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</si>
  <si>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</si>
  <si>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</si>
  <si>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</si>
  <si>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</si>
  <si>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</si>
  <si>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</si>
  <si>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</si>
  <si>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</si>
  <si>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</si>
  <si>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</si>
  <si>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</si>
  <si>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</si>
  <si>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</si>
  <si>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</si>
  <si>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</si>
  <si>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</si>
  <si>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</si>
  <si>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</si>
  <si>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</si>
  <si>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</si>
  <si>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</si>
  <si>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</si>
  <si>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</si>
  <si>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</si>
  <si>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</si>
  <si>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</si>
  <si>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</si>
  <si>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</si>
  <si>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</si>
  <si>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</si>
  <si>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</si>
  <si>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</si>
  <si>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</si>
  <si>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</si>
  <si>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</si>
  <si>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</si>
  <si>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</si>
  <si>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</si>
  <si>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</si>
  <si>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</si>
  <si>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</si>
  <si>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</si>
  <si>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</si>
  <si>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</si>
  <si>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</si>
  <si>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</si>
  <si>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</si>
  <si>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</si>
  <si>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</si>
  <si>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</si>
  <si>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</si>
  <si>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</si>
  <si>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</si>
  <si>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</si>
  <si>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</si>
  <si>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</si>
  <si>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</si>
  <si>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</si>
  <si>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</si>
  <si>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</si>
  <si>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</si>
  <si>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</si>
  <si>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</si>
  <si>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</si>
  <si>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</si>
  <si>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</si>
  <si>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</si>
  <si>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</si>
  <si>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</si>
  <si>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</si>
  <si>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</si>
  <si>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</si>
  <si>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</si>
  <si>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</si>
  <si>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</si>
  <si>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</si>
  <si>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</si>
  <si>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</si>
  <si>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</si>
  <si>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</si>
  <si>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</si>
  <si>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</si>
  <si>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</si>
  <si>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</si>
  <si>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</si>
  <si>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</si>
  <si>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</si>
  <si>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</si>
  <si>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</si>
  <si>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</si>
  <si>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</si>
  <si>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</si>
  <si>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</si>
  <si>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</si>
  <si>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</si>
  <si>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</si>
  <si>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</si>
  <si>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</si>
  <si>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</si>
  <si>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</si>
  <si>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</si>
  <si>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</si>
  <si>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</si>
  <si>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</si>
  <si>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</si>
  <si>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</si>
  <si>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</si>
  <si>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</si>
  <si>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</si>
  <si>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</si>
  <si>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</si>
  <si>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</si>
  <si>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</si>
  <si>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</si>
  <si>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</si>
  <si>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</si>
  <si>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</si>
  <si>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</si>
  <si>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</si>
  <si>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</si>
  <si>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</si>
  <si>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</si>
  <si>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</si>
  <si>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</si>
  <si>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</si>
  <si>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</si>
  <si>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</si>
  <si>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</si>
  <si>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</si>
  <si>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</si>
  <si>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</si>
  <si>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</si>
  <si>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</si>
  <si>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</si>
  <si>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</si>
  <si>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</si>
  <si>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</si>
  <si>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</si>
  <si>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</si>
  <si>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</si>
  <si>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</si>
  <si>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</si>
  <si>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</si>
  <si>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</si>
  <si>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</si>
  <si>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</si>
  <si>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</si>
  <si>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</si>
  <si>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</si>
  <si>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</si>
  <si>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</si>
  <si>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</si>
  <si>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</si>
  <si>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</si>
  <si>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</si>
  <si>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</si>
  <si>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</si>
  <si>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</si>
  <si>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</si>
  <si>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</si>
  <si>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</si>
  <si>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</si>
  <si>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</si>
  <si>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</si>
  <si>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</si>
  <si>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</si>
  <si>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</si>
  <si>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</si>
  <si>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</si>
  <si>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</si>
  <si>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</si>
  <si>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</si>
  <si>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</si>
  <si>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</si>
  <si>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</si>
  <si>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</si>
  <si>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</si>
  <si>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</si>
  <si>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</si>
  <si>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</si>
  <si>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</si>
  <si>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</si>
  <si>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</si>
  <si>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</si>
  <si>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</si>
  <si>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</si>
  <si>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</si>
  <si>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</si>
  <si>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</si>
  <si>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</si>
  <si>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</si>
  <si>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</si>
  <si>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</si>
  <si>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</si>
  <si>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</si>
  <si>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</si>
  <si>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</si>
  <si>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</si>
  <si>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</si>
  <si>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</si>
  <si>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</si>
  <si>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</si>
  <si>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</si>
  <si>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</si>
  <si>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</si>
  <si>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</si>
  <si>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</si>
  <si>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</si>
  <si>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</si>
  <si>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</si>
  <si>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</si>
  <si>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</si>
  <si>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</si>
  <si>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</si>
  <si>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</si>
  <si>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</si>
  <si>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</si>
  <si>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</si>
  <si>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</si>
  <si>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</si>
  <si>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</si>
  <si>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</si>
  <si>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</si>
  <si>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</si>
  <si>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</si>
  <si>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</si>
  <si>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</si>
  <si>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</si>
  <si>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</si>
  <si>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</si>
  <si>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</si>
  <si>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</si>
  <si>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</si>
  <si>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</si>
  <si>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</si>
  <si>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</si>
  <si>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</si>
  <si>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</si>
  <si>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</si>
  <si>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</si>
  <si>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</si>
  <si>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</si>
  <si>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</si>
  <si>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</si>
  <si>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</si>
  <si>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</si>
  <si>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</si>
  <si>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</si>
  <si>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</si>
  <si>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</si>
  <si>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</si>
  <si>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</si>
  <si>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</si>
  <si>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</si>
  <si>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</si>
  <si>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</si>
  <si>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</si>
  <si>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</si>
  <si>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</si>
  <si>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</si>
  <si>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</si>
  <si>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</si>
  <si>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</si>
  <si>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</si>
  <si>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</si>
  <si>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</si>
  <si>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</si>
  <si>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</si>
  <si>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</si>
  <si>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</si>
  <si>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</si>
  <si>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</si>
  <si>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</si>
  <si>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</si>
  <si>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</si>
  <si>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</si>
  <si>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</si>
  <si>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</si>
  <si>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</si>
  <si>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</si>
  <si>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</si>
  <si>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</si>
  <si>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</si>
  <si>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</si>
  <si>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</si>
  <si>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</si>
  <si>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</si>
  <si>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</si>
  <si>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</si>
  <si>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</si>
  <si>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</si>
  <si>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</si>
  <si>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</si>
  <si>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</si>
  <si>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</si>
  <si>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</si>
  <si>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</si>
  <si>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</si>
  <si>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</si>
  <si>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</si>
  <si>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</si>
  <si>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</si>
  <si>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</si>
  <si>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</si>
  <si>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</si>
  <si>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</si>
  <si>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</si>
  <si>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</si>
  <si>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</si>
  <si>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</si>
  <si>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</si>
  <si>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</si>
  <si>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</si>
  <si>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</si>
  <si>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</si>
  <si>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</si>
  <si>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</si>
  <si>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</si>
  <si>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</si>
  <si>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</si>
  <si>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</si>
  <si>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</si>
  <si>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</si>
  <si>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</si>
  <si>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</si>
  <si>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</si>
  <si>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</si>
  <si>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</si>
  <si>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</si>
  <si>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</si>
  <si>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</si>
  <si>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</si>
  <si>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</si>
  <si>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</si>
  <si>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</si>
  <si>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</si>
  <si>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</si>
  <si>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</si>
  <si>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</si>
  <si>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</si>
  <si>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</si>
  <si>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</si>
  <si>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</si>
  <si>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</si>
  <si>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</si>
  <si>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</si>
  <si>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</si>
  <si>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</si>
  <si>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</si>
  <si>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</si>
  <si>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</si>
  <si>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</si>
  <si>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</si>
  <si>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</si>
  <si>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</si>
  <si>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</si>
  <si>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</si>
  <si>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</si>
  <si>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</si>
  <si>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</si>
  <si>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</si>
  <si>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</si>
  <si>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</si>
  <si>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</si>
  <si>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</si>
  <si>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</si>
  <si>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</si>
  <si>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</si>
  <si>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</si>
  <si>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</si>
  <si>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</si>
  <si>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</si>
  <si>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</si>
  <si>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</si>
  <si>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</si>
  <si>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</si>
  <si>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</si>
  <si>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</si>
  <si>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</si>
  <si>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</si>
  <si>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</si>
  <si>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</si>
  <si>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</si>
  <si>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</si>
  <si>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</si>
  <si>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</si>
  <si>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</si>
  <si>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</si>
  <si>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</si>
  <si>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</si>
  <si>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</si>
  <si>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</si>
  <si>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</si>
  <si>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</si>
  <si>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</si>
  <si>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</si>
  <si>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</si>
  <si>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</si>
  <si>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</si>
  <si>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</si>
  <si>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</si>
  <si>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</si>
  <si>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</si>
  <si>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</si>
  <si>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</si>
  <si>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</si>
  <si>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</si>
  <si>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</si>
  <si>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</si>
  <si>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</si>
  <si>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</si>
  <si>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</si>
  <si>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</si>
  <si>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</si>
  <si>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</si>
  <si>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</si>
  <si>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</si>
  <si>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</si>
  <si>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</si>
  <si>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</si>
  <si>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</si>
  <si>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</si>
  <si>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</si>
  <si>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</si>
  <si>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</si>
  <si>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</si>
  <si>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</si>
  <si>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</si>
  <si>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</si>
  <si>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</si>
  <si>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</si>
  <si>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</si>
  <si>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</si>
  <si>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</si>
  <si>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</si>
  <si>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</si>
  <si>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</si>
  <si>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</si>
  <si>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</si>
  <si>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</si>
  <si>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</si>
  <si>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</si>
  <si>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</si>
  <si>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</si>
  <si>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</si>
  <si>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</si>
  <si>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</si>
  <si>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</si>
  <si>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</si>
  <si>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</si>
  <si>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</si>
  <si>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</si>
  <si>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</si>
  <si>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</si>
  <si>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</si>
  <si>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</si>
  <si>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</si>
  <si>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</si>
  <si>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</si>
  <si>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</si>
  <si>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</si>
  <si>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</si>
  <si>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</si>
  <si>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</si>
  <si>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</si>
  <si>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</si>
  <si>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</si>
  <si>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</si>
  <si>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</si>
  <si>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</si>
  <si>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</si>
  <si>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</si>
  <si>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</si>
  <si>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</si>
  <si>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</si>
  <si>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</si>
  <si>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</si>
  <si>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</si>
  <si>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</si>
  <si>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</si>
  <si>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</si>
  <si>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</si>
  <si>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</si>
  <si>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</si>
  <si>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</si>
  <si>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</si>
  <si>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</si>
  <si>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</si>
  <si>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</si>
  <si>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</si>
  <si>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</si>
  <si>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</si>
  <si>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</si>
  <si>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</si>
  <si>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</si>
  <si>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</si>
  <si>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</si>
  <si>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</si>
  <si>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</si>
  <si>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</si>
  <si>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</si>
  <si>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</si>
  <si>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</si>
  <si>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</si>
  <si>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</si>
  <si>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</si>
  <si>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</si>
  <si>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</si>
  <si>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</si>
  <si>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</si>
  <si>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</si>
  <si>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</si>
  <si>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</si>
  <si>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</si>
  <si>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</si>
  <si>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</si>
  <si>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</si>
  <si>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</si>
  <si>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</si>
  <si>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</si>
  <si>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</si>
  <si>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</si>
  <si>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</si>
  <si>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</si>
  <si>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</si>
  <si>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</si>
  <si>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</si>
  <si>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</si>
  <si>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</si>
  <si>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</si>
  <si>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</si>
  <si>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</si>
  <si>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</si>
  <si>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</si>
  <si>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</si>
  <si>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</si>
  <si>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</si>
  <si>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</si>
  <si>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</si>
  <si>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</si>
  <si>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</si>
  <si>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</si>
  <si>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</si>
  <si>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</si>
  <si>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</si>
  <si>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</si>
  <si>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</si>
  <si>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</si>
  <si>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</si>
  <si>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</si>
  <si>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</si>
  <si>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</si>
  <si>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</si>
  <si>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</si>
  <si>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</si>
  <si>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</si>
  <si>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</si>
  <si>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</si>
  <si>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</si>
  <si>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</si>
  <si>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</si>
  <si>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</si>
  <si>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</si>
  <si>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</si>
  <si>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</si>
  <si>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</si>
  <si>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</si>
  <si>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</si>
  <si>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</si>
  <si>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</si>
  <si>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</si>
  <si>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</si>
  <si>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</si>
  <si>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</si>
  <si>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</si>
  <si>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</si>
  <si>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</si>
  <si>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</si>
  <si>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</si>
  <si>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</si>
  <si>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</si>
  <si>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</si>
  <si>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</si>
  <si>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</si>
  <si>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</si>
  <si>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</si>
  <si>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</si>
  <si>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</si>
  <si>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</si>
  <si>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</si>
  <si>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</si>
  <si>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</si>
  <si>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</si>
  <si>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</si>
  <si>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</si>
  <si>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</si>
  <si>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</si>
  <si>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</si>
  <si>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</si>
  <si>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</si>
  <si>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</si>
  <si>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</si>
  <si>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</si>
  <si>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</si>
  <si>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</si>
  <si>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</si>
  <si>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</si>
  <si>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</si>
  <si>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</si>
  <si>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</si>
  <si>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</si>
  <si>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</si>
  <si>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</si>
  <si>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</si>
  <si>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</si>
  <si>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</si>
  <si>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</si>
  <si>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</si>
  <si>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</si>
  <si>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</si>
  <si>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</si>
  <si>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</si>
  <si>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</si>
  <si>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</si>
  <si>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</si>
  <si>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</si>
  <si>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</si>
  <si>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</si>
  <si>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</si>
  <si>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</si>
  <si>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</si>
  <si>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</si>
  <si>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</si>
  <si>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</si>
  <si>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</si>
  <si>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</si>
  <si>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</si>
  <si>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</si>
  <si>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</si>
  <si>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</si>
  <si>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</si>
  <si>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</si>
  <si>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</si>
  <si>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</si>
  <si>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</si>
  <si>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</si>
  <si>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</si>
  <si>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</si>
  <si>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</si>
  <si>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</si>
  <si>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</si>
  <si>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</si>
  <si>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</si>
  <si>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</si>
  <si>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</si>
  <si>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</si>
  <si>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</si>
  <si>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</si>
  <si>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</si>
  <si>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</si>
  <si>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</si>
  <si>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</si>
  <si>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</si>
  <si>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</si>
  <si>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</si>
  <si>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</si>
  <si>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</si>
  <si>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</si>
  <si>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</si>
  <si>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</si>
  <si>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</si>
  <si>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</si>
  <si>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</si>
  <si>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</si>
  <si>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</si>
  <si>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</si>
  <si>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</si>
  <si>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</si>
  <si>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</si>
  <si>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</si>
  <si>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</si>
  <si>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</si>
  <si>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</si>
  <si>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</si>
  <si>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</si>
  <si>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</si>
  <si>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</si>
  <si>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</si>
  <si>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</si>
  <si>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</si>
  <si>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</si>
  <si>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</si>
  <si>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</si>
  <si>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</si>
  <si>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</si>
  <si>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</si>
  <si>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</si>
  <si>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</si>
  <si>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</si>
  <si>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</si>
  <si>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</si>
  <si>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</si>
  <si>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</si>
  <si>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</si>
  <si>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</si>
  <si>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</si>
  <si>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</si>
  <si>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</si>
  <si>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</si>
  <si>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</si>
  <si>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</si>
  <si>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</si>
  <si>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</si>
  <si>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</si>
  <si>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</si>
  <si>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</si>
  <si>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</si>
  <si>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</si>
  <si>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</si>
  <si>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</si>
  <si>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</si>
  <si>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</si>
  <si>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</si>
  <si>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</si>
  <si>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</si>
  <si>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</si>
  <si>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</si>
  <si>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</si>
  <si>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</si>
  <si>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</si>
  <si>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</si>
  <si>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</si>
  <si>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</si>
  <si>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</si>
  <si>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</si>
  <si>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</si>
  <si>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</si>
  <si>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</si>
  <si>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</si>
  <si>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</si>
  <si>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</si>
  <si>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</si>
  <si>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</si>
  <si>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</si>
  <si>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</si>
  <si>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</si>
  <si>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</si>
  <si>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</si>
  <si>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</si>
  <si>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</si>
  <si>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</si>
  <si>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</si>
  <si>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</si>
  <si>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</si>
  <si>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</si>
  <si>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</si>
  <si>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</si>
  <si>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</si>
  <si>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</si>
  <si>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</si>
  <si>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</si>
  <si>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</si>
  <si>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</si>
  <si>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</si>
  <si>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</si>
  <si>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</si>
  <si>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</si>
  <si>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</si>
  <si>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</si>
  <si>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</si>
  <si>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</si>
  <si>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</si>
  <si>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</si>
  <si>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</si>
  <si>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</si>
  <si>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</si>
  <si>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</si>
  <si>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</si>
  <si>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</si>
  <si>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</si>
  <si>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</si>
  <si>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</si>
  <si>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</si>
  <si>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</si>
  <si>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</si>
  <si>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</si>
  <si>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</si>
  <si>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</si>
  <si>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</si>
  <si>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</si>
  <si>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</si>
  <si>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</si>
  <si>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</si>
  <si>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</si>
  <si>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</si>
  <si>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</si>
  <si>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</si>
  <si>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</si>
  <si>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</si>
  <si>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</si>
  <si>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</si>
  <si>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</si>
  <si>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</si>
  <si>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</si>
  <si>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</si>
  <si>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</si>
  <si>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</si>
  <si>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</si>
  <si>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</si>
  <si>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</si>
  <si>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</si>
  <si>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</si>
  <si>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</si>
  <si>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</si>
  <si>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</si>
  <si>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</si>
  <si>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</si>
  <si>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</si>
  <si>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</si>
  <si>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</si>
  <si>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</si>
  <si>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</si>
  <si>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</si>
  <si>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</si>
  <si>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</si>
  <si>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</si>
  <si>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</si>
  <si>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</si>
  <si>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</si>
  <si>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</si>
  <si>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</si>
  <si>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</si>
  <si>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</si>
  <si>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</si>
  <si>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</si>
  <si>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</si>
  <si>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</si>
  <si>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</si>
  <si>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</si>
  <si>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</si>
  <si>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</si>
  <si>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</si>
  <si>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</si>
  <si>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</si>
  <si>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</si>
  <si>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</si>
  <si>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</si>
  <si>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</si>
  <si>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</si>
  <si>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</si>
  <si>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</si>
  <si>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</si>
  <si>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</si>
  <si>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</si>
  <si>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</si>
  <si>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</si>
  <si>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</si>
  <si>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</si>
  <si>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</si>
  <si>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</si>
  <si>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</si>
  <si>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</si>
  <si>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</si>
  <si>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</si>
  <si>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</si>
  <si>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</si>
  <si>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</si>
  <si>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</si>
  <si>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</si>
  <si>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</si>
  <si>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</si>
  <si>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</si>
  <si>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</si>
  <si>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</si>
  <si>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</si>
  <si>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</si>
  <si>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</si>
  <si>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</si>
  <si>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</si>
  <si>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</si>
  <si>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</si>
  <si>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</si>
  <si>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</si>
  <si>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</si>
  <si>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</si>
  <si>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</si>
  <si>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</si>
  <si>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</si>
  <si>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</si>
  <si>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</si>
  <si>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</si>
  <si>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</si>
  <si>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</si>
  <si>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</si>
  <si>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</si>
  <si>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</si>
  <si>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</si>
  <si>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</si>
  <si>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</si>
  <si>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</si>
  <si>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</si>
  <si>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</si>
  <si>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</si>
  <si>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</si>
  <si>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</si>
  <si>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</si>
  <si>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</si>
  <si>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</si>
  <si>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</si>
  <si>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</si>
  <si>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</si>
  <si>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</si>
  <si>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</si>
  <si>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</si>
  <si>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</si>
  <si>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</si>
  <si>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</si>
  <si>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</si>
  <si>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</si>
  <si>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</si>
  <si>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</si>
  <si>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</si>
  <si>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</si>
  <si>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</si>
  <si>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</si>
  <si>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</si>
  <si>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</si>
  <si>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</si>
  <si>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</si>
  <si>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</si>
  <si>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</si>
  <si>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</si>
  <si>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</si>
  <si>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</si>
  <si>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</si>
  <si>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</si>
  <si>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</si>
  <si>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</si>
  <si>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</si>
  <si>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</si>
  <si>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</si>
  <si>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</si>
  <si>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</si>
  <si>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</si>
  <si>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</si>
  <si>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</si>
  <si>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</si>
  <si>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</si>
  <si>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</si>
  <si>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</si>
  <si>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</si>
  <si>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</si>
  <si>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</si>
  <si>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</si>
  <si>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</si>
  <si>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</si>
  <si>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</si>
  <si>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</si>
  <si>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</si>
  <si>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</si>
  <si>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</si>
  <si>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</si>
  <si>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</si>
  <si>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</si>
  <si>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</si>
  <si>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</si>
  <si>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</si>
  <si>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</si>
  <si>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</si>
  <si>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</si>
  <si>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</si>
  <si>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</si>
  <si>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</si>
  <si>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</si>
  <si>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</si>
  <si>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</si>
  <si>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</si>
  <si>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</si>
  <si>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</si>
  <si>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</si>
  <si>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</si>
  <si>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</si>
  <si>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</si>
  <si>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</si>
  <si>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</si>
  <si>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</si>
  <si>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</si>
  <si>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</si>
  <si>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</si>
  <si>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</si>
  <si>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</si>
  <si>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</si>
  <si>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</si>
  <si>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</si>
  <si>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</si>
  <si>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</si>
  <si>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</si>
  <si>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</si>
  <si>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</si>
  <si>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</si>
  <si>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</si>
  <si>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</si>
  <si>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</si>
  <si>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</si>
  <si>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</si>
  <si>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</si>
  <si>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</si>
  <si>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</si>
  <si>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</si>
  <si>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</si>
  <si>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</si>
  <si>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</si>
  <si>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</si>
  <si>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</si>
  <si>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</si>
  <si>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</si>
  <si>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</si>
  <si>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</si>
  <si>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</si>
  <si>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</si>
  <si>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</si>
  <si>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</si>
  <si>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</si>
  <si>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</si>
  <si>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</si>
  <si>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</si>
  <si>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</si>
  <si>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</si>
  <si>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</si>
  <si>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</si>
  <si>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</si>
  <si>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</si>
  <si>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</si>
  <si>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</si>
  <si>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</si>
  <si>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</si>
  <si>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</si>
  <si>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</si>
  <si>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</si>
  <si>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</si>
  <si>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</si>
  <si>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</si>
  <si>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</si>
  <si>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</si>
  <si>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</si>
  <si>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</si>
  <si>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</si>
  <si>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</si>
  <si>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</si>
  <si>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</si>
  <si>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</si>
  <si>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</si>
  <si>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</si>
  <si>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</si>
  <si>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</si>
  <si>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</si>
  <si>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</si>
  <si>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</si>
  <si>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</si>
  <si>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</si>
  <si>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</si>
  <si>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</si>
  <si>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</si>
  <si>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</si>
  <si>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</si>
  <si>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</si>
  <si>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</si>
  <si>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</si>
  <si>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</si>
  <si>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</si>
  <si>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</si>
  <si>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</si>
  <si>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</si>
  <si>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</si>
  <si>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</si>
  <si>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</si>
  <si>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</si>
  <si>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</si>
  <si>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</si>
  <si>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</si>
  <si>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</si>
  <si>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</si>
  <si>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</si>
  <si>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</si>
  <si>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</si>
  <si>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</si>
  <si>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</si>
  <si>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</si>
  <si>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</si>
  <si>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</si>
  <si>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</si>
  <si>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</si>
  <si>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</si>
  <si>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</si>
  <si>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</si>
  <si>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</si>
  <si>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</si>
  <si>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</si>
  <si>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</si>
  <si>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</si>
  <si>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</si>
  <si>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</si>
  <si>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</si>
  <si>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</si>
  <si>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</si>
  <si>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</si>
  <si>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</si>
  <si>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</si>
  <si>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</si>
  <si>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</si>
  <si>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</si>
  <si>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</si>
  <si>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</si>
  <si>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</si>
  <si>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</si>
  <si>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</si>
  <si>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</si>
  <si>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</si>
  <si>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</si>
  <si>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</si>
  <si>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</si>
  <si>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</si>
  <si>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</si>
  <si>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</si>
  <si>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</si>
  <si>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</si>
  <si>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</si>
  <si>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</si>
  <si>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</si>
  <si>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</si>
  <si>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</si>
  <si>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</si>
  <si>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</si>
  <si>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</si>
  <si>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</si>
  <si>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</si>
  <si>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</si>
  <si>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</si>
  <si>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</si>
  <si>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</si>
  <si>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</si>
  <si>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</si>
  <si>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</si>
  <si>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</si>
  <si>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</si>
  <si>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</si>
  <si>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</si>
  <si>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</si>
  <si>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</si>
  <si>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</si>
  <si>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</si>
  <si>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</si>
  <si>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</si>
  <si>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</si>
  <si>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</si>
  <si>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</si>
  <si>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</si>
  <si>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</si>
  <si>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</si>
  <si>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</si>
  <si>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</si>
  <si>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</si>
  <si>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</si>
  <si>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</si>
  <si>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</si>
  <si>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</si>
  <si>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</si>
  <si>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</si>
  <si>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</si>
  <si>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</si>
  <si>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</si>
  <si>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</si>
  <si>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</si>
  <si>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</si>
  <si>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</si>
  <si>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</si>
  <si>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</si>
  <si>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</si>
  <si>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</si>
  <si>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</si>
  <si>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</si>
  <si>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</si>
  <si>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</si>
  <si>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</si>
  <si>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</si>
  <si>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</si>
  <si>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</si>
  <si>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</si>
  <si>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</si>
  <si>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</si>
  <si>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</si>
  <si>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</si>
  <si>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</si>
  <si>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</si>
  <si>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</si>
  <si>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</si>
  <si>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</si>
  <si>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</si>
  <si>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</si>
  <si>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</si>
  <si>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</si>
  <si>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</si>
  <si>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</si>
  <si>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</si>
  <si>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</si>
  <si>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</si>
  <si>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</si>
  <si>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</si>
  <si>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</si>
  <si>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</si>
  <si>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</si>
  <si>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</si>
  <si>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</si>
  <si>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</si>
  <si>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</si>
  <si>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</si>
  <si>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</si>
  <si>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</si>
  <si>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</si>
  <si>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</si>
  <si>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</si>
  <si>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</si>
  <si>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</si>
  <si>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</si>
  <si>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</si>
  <si>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</si>
  <si>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</si>
  <si>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</si>
  <si>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</si>
  <si>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</si>
  <si>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</si>
  <si>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</si>
  <si>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</si>
  <si>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</si>
  <si>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</si>
  <si>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</si>
  <si>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</si>
  <si>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</si>
  <si>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</si>
  <si>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</si>
  <si>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</si>
  <si>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</si>
  <si>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</si>
  <si>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</si>
  <si>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</si>
  <si>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</si>
  <si>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</si>
  <si>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</si>
  <si>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</si>
  <si>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</si>
  <si>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</si>
  <si>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</si>
  <si>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</si>
  <si>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</si>
  <si>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</si>
  <si>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</si>
  <si>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</si>
  <si>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</si>
  <si>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</si>
  <si>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</si>
  <si>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</si>
  <si>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</si>
  <si>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</si>
  <si>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</si>
  <si>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</si>
  <si>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</si>
  <si>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</si>
  <si>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</si>
  <si>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</si>
  <si>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</si>
  <si>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</si>
  <si>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</si>
  <si>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</si>
  <si>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</si>
  <si>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</si>
  <si>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</si>
  <si>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</si>
  <si>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</si>
  <si>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</si>
  <si>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</si>
  <si>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</si>
  <si>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</si>
  <si>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</si>
  <si>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</si>
  <si>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</si>
  <si>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</si>
  <si>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</si>
  <si>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</si>
  <si>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</si>
  <si>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</si>
  <si>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</si>
  <si>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</si>
  <si>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</si>
  <si>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</si>
  <si>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</si>
  <si>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</si>
  <si>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</si>
  <si>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</si>
  <si>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</si>
  <si>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</si>
  <si>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</si>
  <si>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</si>
  <si>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</si>
  <si>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</si>
  <si>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</si>
  <si>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</si>
  <si>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</si>
  <si>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</si>
  <si>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</si>
  <si>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</si>
  <si>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</si>
  <si>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</si>
  <si>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</si>
  <si>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</si>
  <si>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</si>
  <si>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</si>
  <si>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</si>
  <si>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</si>
  <si>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</si>
  <si>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</si>
  <si>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</si>
  <si>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</si>
  <si>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</si>
  <si>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</si>
  <si>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</si>
  <si>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</si>
  <si>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</si>
  <si>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</si>
  <si>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</si>
  <si>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</si>
  <si>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</si>
  <si>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</si>
  <si>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</si>
  <si>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</si>
  <si>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</si>
  <si>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</si>
  <si>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</si>
  <si>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</si>
  <si>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</si>
  <si>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</si>
  <si>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</si>
  <si>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</si>
  <si>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</si>
  <si>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</si>
  <si>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</si>
  <si>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</si>
  <si>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</si>
  <si>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</si>
  <si>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</si>
  <si>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</si>
  <si>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</si>
  <si>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</si>
  <si>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</si>
  <si>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</si>
  <si>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</si>
  <si>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</si>
  <si>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</si>
  <si>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</si>
  <si>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</si>
  <si>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</si>
  <si>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</si>
  <si>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</si>
  <si>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</si>
  <si>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</si>
  <si>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</si>
  <si>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</si>
  <si>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</si>
  <si>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</si>
  <si>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</si>
  <si>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</si>
  <si>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</si>
  <si>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</si>
  <si>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</si>
  <si>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</si>
  <si>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</si>
  <si>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</si>
  <si>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</si>
  <si>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</si>
  <si>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</si>
  <si>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</si>
  <si>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</si>
  <si>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</si>
  <si>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</si>
  <si>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</si>
  <si>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</si>
  <si>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</si>
  <si>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</si>
  <si>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</si>
  <si>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</si>
  <si>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</si>
  <si>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</si>
  <si>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</si>
  <si>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</si>
  <si>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</si>
  <si>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</si>
  <si>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</si>
  <si>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</si>
  <si>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</si>
  <si>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</si>
  <si>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</si>
  <si>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</si>
  <si>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</si>
  <si>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</si>
  <si>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</si>
  <si>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</si>
  <si>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</si>
  <si>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</si>
  <si>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</si>
  <si>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</si>
  <si>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</si>
  <si>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</si>
  <si>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</si>
  <si>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</si>
  <si>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</si>
  <si>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</si>
  <si>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</si>
  <si>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</si>
  <si>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</si>
  <si>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</si>
  <si>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</si>
  <si>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</si>
  <si>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</si>
  <si>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</si>
  <si>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</si>
  <si>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</si>
  <si>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</si>
  <si>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</si>
  <si>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</si>
  <si>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</si>
  <si>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</si>
  <si>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</si>
  <si>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</si>
  <si>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</si>
  <si>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</si>
  <si>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</si>
  <si>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</si>
  <si>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</si>
  <si>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</si>
  <si>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</si>
  <si>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</si>
  <si>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</si>
  <si>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</si>
  <si>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</si>
  <si>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</si>
  <si>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</si>
  <si>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</si>
  <si>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</si>
  <si>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</si>
  <si>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</si>
  <si>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</si>
  <si>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</si>
  <si>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</si>
  <si>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</si>
  <si>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</si>
  <si>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</si>
  <si>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</si>
  <si>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</si>
  <si>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</si>
  <si>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</si>
  <si>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</si>
  <si>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</si>
  <si>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</si>
  <si>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</si>
  <si>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</si>
  <si>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</si>
  <si>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</si>
  <si>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</si>
  <si>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</si>
  <si>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</si>
  <si>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</si>
  <si>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</si>
  <si>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</si>
  <si>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</si>
  <si>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</si>
  <si>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</si>
  <si>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</si>
  <si>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</si>
  <si>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</si>
  <si>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</si>
  <si>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</si>
  <si>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</si>
  <si>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</si>
  <si>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</si>
  <si>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</si>
  <si>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</si>
  <si>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</si>
  <si>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</si>
  <si>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</si>
  <si>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</si>
  <si>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</si>
  <si>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</si>
  <si>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</si>
  <si>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</si>
  <si>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</si>
  <si>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</si>
  <si>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</si>
  <si>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</si>
  <si>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</si>
  <si>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</si>
  <si>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</si>
  <si>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</si>
  <si>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</si>
  <si>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</si>
  <si>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</si>
  <si>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</si>
  <si>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</si>
  <si>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</si>
  <si>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</si>
  <si>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</si>
  <si>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</si>
  <si>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</si>
  <si>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</si>
  <si>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</si>
  <si>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</si>
  <si>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</si>
  <si>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</si>
  <si>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</si>
  <si>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</si>
  <si>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</si>
  <si>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</si>
  <si>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</si>
  <si>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</si>
  <si>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</si>
  <si>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</si>
  <si>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</si>
  <si>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</si>
  <si>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</si>
  <si>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</si>
  <si>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</si>
  <si>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</si>
  <si>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</si>
  <si>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</si>
  <si>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</si>
  <si>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</si>
  <si>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</si>
  <si>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</si>
  <si>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</si>
  <si>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</si>
  <si>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</si>
  <si>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</si>
  <si>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</si>
  <si>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</si>
  <si>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</si>
  <si>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</si>
  <si>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</si>
  <si>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</si>
  <si>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</si>
  <si>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</si>
  <si>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</si>
  <si>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</si>
  <si>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</si>
  <si>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</si>
  <si>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</si>
  <si>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</si>
  <si>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</si>
  <si>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</si>
  <si>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</si>
  <si>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</si>
  <si>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</si>
  <si>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</si>
  <si>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</si>
  <si>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</si>
  <si>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</si>
  <si>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</si>
  <si>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</si>
  <si>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</si>
  <si>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</si>
  <si>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</si>
  <si>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</si>
  <si>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</si>
  <si>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</si>
  <si>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</si>
  <si>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</si>
  <si>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</si>
  <si>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</si>
  <si>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</si>
  <si>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</si>
  <si>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</si>
  <si>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</si>
  <si>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</si>
  <si>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</si>
  <si>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</si>
  <si>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</si>
  <si>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</si>
  <si>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</si>
  <si>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</si>
  <si>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</si>
  <si>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</si>
  <si>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</si>
  <si>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</si>
  <si>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</si>
  <si>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</si>
  <si>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</si>
  <si>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</si>
  <si>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</si>
  <si>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</si>
  <si>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</si>
  <si>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</si>
  <si>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</si>
  <si>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</si>
  <si>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</si>
  <si>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</si>
  <si>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</si>
  <si>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</si>
  <si>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</si>
  <si>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</si>
  <si>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</si>
  <si>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</si>
  <si>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</si>
  <si>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</si>
  <si>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</si>
  <si>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</si>
  <si>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</si>
  <si>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</si>
  <si>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</si>
  <si>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</si>
  <si>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</si>
  <si>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</si>
  <si>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</si>
  <si>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</si>
  <si>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</si>
  <si>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</si>
  <si>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</si>
  <si>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</si>
  <si>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</si>
  <si>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</si>
  <si>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</si>
  <si>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</si>
  <si>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</si>
  <si>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</si>
  <si>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</si>
  <si>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</si>
  <si>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</si>
  <si>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</si>
  <si>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</si>
  <si>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</si>
  <si>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</si>
  <si>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</si>
  <si>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</si>
  <si>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</si>
  <si>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</si>
  <si>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</si>
  <si>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</si>
  <si>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</si>
  <si>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</si>
  <si>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</si>
  <si>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</si>
  <si>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</si>
  <si>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</si>
  <si>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</si>
  <si>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</si>
  <si>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</si>
  <si>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</si>
  <si>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</si>
  <si>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</si>
  <si>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</si>
  <si>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</si>
  <si>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</si>
  <si>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</si>
  <si>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</si>
  <si>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</si>
  <si>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</si>
  <si>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</si>
  <si>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</si>
  <si>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</si>
  <si>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</si>
  <si>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</si>
  <si>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</si>
  <si>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</si>
  <si>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</si>
  <si>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</si>
  <si>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</si>
  <si>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</si>
  <si>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</si>
  <si>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</si>
  <si>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</si>
  <si>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</si>
  <si>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</si>
  <si>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</si>
  <si>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</si>
  <si>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</si>
  <si>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</si>
  <si>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</si>
  <si>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</si>
  <si>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</si>
  <si>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</si>
  <si>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</si>
  <si>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</si>
  <si>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</si>
  <si>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</si>
  <si>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</si>
  <si>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</si>
  <si>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</si>
  <si>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</si>
  <si>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</si>
  <si>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</si>
  <si>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</si>
  <si>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</si>
  <si>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</si>
  <si>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</si>
  <si>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</si>
  <si>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</si>
  <si>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</si>
  <si>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</si>
  <si>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</si>
  <si>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</si>
  <si>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</si>
  <si>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</si>
  <si>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</si>
  <si>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</si>
  <si>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</si>
  <si>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</si>
  <si>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</si>
  <si>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</si>
  <si>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</si>
  <si>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</si>
  <si>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</si>
  <si>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</si>
  <si>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</si>
  <si>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</si>
  <si>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</si>
  <si>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</si>
  <si>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</si>
  <si>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</si>
  <si>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</si>
  <si>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</si>
  <si>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</si>
  <si>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</si>
  <si>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</si>
  <si>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</si>
  <si>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</si>
  <si>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</si>
  <si>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</si>
  <si>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</si>
  <si>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</si>
  <si>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</si>
  <si>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</si>
  <si>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</si>
  <si>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</si>
  <si>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</si>
  <si>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</si>
  <si>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</si>
  <si>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</si>
  <si>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</si>
  <si>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</si>
  <si>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</si>
  <si>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</si>
  <si>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</si>
  <si>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</si>
  <si>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</si>
  <si>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</si>
  <si>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</si>
  <si>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</si>
  <si>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</si>
  <si>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</si>
  <si>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</si>
  <si>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</si>
  <si>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</si>
  <si>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</si>
  <si>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</si>
  <si>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</si>
  <si>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</si>
  <si>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</si>
  <si>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</si>
  <si>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</si>
  <si>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</si>
  <si>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</si>
  <si>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</si>
  <si>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</si>
  <si>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</si>
  <si>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</si>
  <si>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</si>
  <si>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</si>
  <si>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</si>
  <si>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</si>
  <si>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</si>
  <si>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</si>
  <si>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</si>
  <si>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</si>
  <si>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</si>
  <si>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</si>
  <si>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</si>
  <si>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</si>
  <si>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</si>
  <si>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</si>
  <si>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</si>
  <si>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</si>
  <si>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</si>
  <si>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</si>
  <si>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</si>
  <si>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</si>
  <si>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</si>
  <si>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</si>
  <si>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</si>
  <si>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</si>
  <si>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</si>
  <si>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</si>
  <si>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</si>
  <si>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</si>
  <si>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</si>
  <si>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</si>
  <si>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</si>
  <si>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</si>
  <si>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</si>
  <si>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</si>
  <si>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</si>
  <si>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</si>
  <si>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</si>
  <si>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</si>
  <si>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</si>
  <si>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</si>
  <si>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</si>
  <si>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</si>
  <si>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</si>
  <si>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</si>
  <si>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</si>
  <si>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</si>
  <si>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</si>
  <si>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</si>
  <si>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</si>
  <si>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</si>
  <si>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</si>
  <si>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</si>
  <si>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</si>
  <si>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</si>
  <si>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</si>
  <si>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</si>
  <si>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</si>
  <si>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</si>
  <si>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</si>
  <si>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</si>
  <si>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</si>
  <si>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</si>
  <si>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</si>
  <si>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</si>
  <si>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</si>
  <si>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</si>
  <si>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</si>
  <si>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</si>
  <si>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</si>
  <si>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</si>
  <si>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</si>
  <si>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</si>
  <si>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</si>
  <si>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</si>
  <si>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</si>
  <si>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</si>
  <si>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</si>
  <si>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</si>
  <si>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</si>
  <si>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</si>
  <si>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</si>
  <si>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</si>
  <si>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</si>
  <si>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</si>
  <si>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</si>
  <si>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</si>
  <si>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</si>
  <si>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</si>
  <si>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</si>
  <si>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</si>
  <si>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</si>
  <si>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</si>
  <si>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</si>
  <si>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</si>
  <si>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</si>
  <si>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</si>
  <si>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</si>
  <si>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</si>
  <si>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</si>
  <si>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</si>
  <si>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</si>
  <si>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</si>
  <si>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</si>
  <si>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</si>
  <si>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</si>
  <si>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</si>
  <si>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</si>
  <si>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</si>
  <si>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</si>
  <si>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</si>
  <si>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</si>
  <si>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</si>
  <si>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</si>
  <si>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</si>
  <si>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</si>
  <si>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</si>
  <si>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</si>
  <si>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</si>
  <si>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</si>
  <si>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</si>
  <si>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</si>
  <si>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</si>
  <si>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</si>
  <si>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</si>
  <si>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</si>
  <si>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</si>
  <si>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</si>
  <si>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</si>
  <si>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</si>
  <si>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</si>
  <si>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</si>
  <si>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</si>
  <si>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</si>
  <si>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</si>
  <si>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</si>
  <si>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</si>
  <si>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</si>
  <si>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</si>
  <si>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</si>
  <si>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</si>
  <si>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</si>
  <si>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</si>
  <si>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</si>
  <si>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</si>
  <si>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</si>
  <si>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</si>
  <si>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</si>
  <si>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</si>
  <si>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</si>
  <si>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</si>
  <si>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</si>
  <si>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</si>
  <si>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</si>
  <si>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</si>
  <si>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</si>
  <si>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</si>
  <si>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</si>
  <si>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</si>
  <si>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</si>
  <si>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</si>
  <si>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</si>
  <si>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</si>
  <si>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</si>
  <si>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</si>
  <si>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</si>
  <si>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</si>
  <si>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</si>
  <si>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</si>
  <si>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</si>
  <si>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</si>
  <si>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</si>
  <si>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</si>
  <si>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</si>
  <si>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</si>
  <si>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</si>
  <si>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</si>
  <si>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</si>
  <si>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</si>
  <si>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</si>
  <si>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</si>
  <si>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</si>
  <si>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</si>
  <si>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</si>
  <si>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</si>
  <si>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</si>
  <si>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</si>
  <si>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</si>
  <si>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</si>
  <si>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</si>
  <si>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</si>
  <si>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</si>
  <si>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</si>
  <si>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</si>
  <si>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</si>
  <si>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</si>
  <si>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</si>
  <si>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</si>
  <si>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</si>
  <si>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</si>
  <si>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</si>
  <si>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</si>
  <si>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</si>
  <si>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</si>
  <si>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</si>
  <si>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</si>
  <si>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</si>
  <si>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</si>
  <si>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</si>
  <si>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</si>
  <si>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</si>
  <si>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</si>
  <si>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</si>
  <si>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</si>
  <si>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</si>
  <si>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</si>
  <si>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</si>
  <si>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</si>
  <si>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</si>
  <si>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</si>
  <si>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</si>
  <si>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</si>
  <si>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</si>
  <si>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</si>
  <si>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</si>
  <si>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</si>
  <si>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</si>
  <si>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</si>
  <si>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</si>
  <si>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</si>
  <si>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</si>
  <si>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</si>
  <si>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</si>
  <si>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</si>
  <si>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</si>
  <si>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</si>
  <si>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</si>
  <si>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</si>
  <si>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</si>
  <si>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</si>
  <si>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</si>
  <si>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</si>
  <si>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</si>
  <si>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</si>
  <si>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</si>
  <si>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</si>
  <si>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</si>
  <si>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</si>
  <si>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</si>
  <si>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</si>
  <si>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</si>
  <si>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</si>
  <si>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</si>
  <si>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</si>
  <si>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</si>
  <si>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</si>
  <si>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</si>
  <si>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</si>
  <si>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</si>
  <si>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</si>
  <si>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</si>
  <si>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</si>
  <si>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</si>
  <si>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</si>
  <si>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</si>
  <si>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</si>
  <si>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</si>
  <si>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</si>
  <si>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</si>
  <si>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</si>
  <si>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</si>
  <si>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</si>
  <si>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</si>
  <si>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</si>
  <si>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</si>
  <si>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</si>
  <si>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</si>
  <si>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</si>
  <si>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</si>
  <si>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</si>
  <si>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</si>
  <si>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</si>
  <si>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</si>
  <si>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</si>
  <si>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</si>
  <si>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</si>
  <si>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</si>
  <si>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</si>
  <si>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</si>
  <si>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</si>
  <si>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</si>
  <si>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</si>
  <si>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</si>
  <si>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</si>
  <si>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</si>
  <si>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</si>
  <si>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</si>
  <si>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</si>
  <si>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</si>
  <si>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</si>
  <si>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</si>
  <si>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</si>
  <si>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</si>
  <si>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</si>
  <si>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</si>
  <si>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</si>
  <si>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</si>
  <si>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</si>
  <si>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</si>
  <si>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</si>
  <si>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</si>
  <si>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</si>
  <si>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</si>
  <si>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</si>
  <si>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</si>
  <si>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</si>
  <si>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</si>
  <si>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</si>
  <si>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</si>
  <si>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</si>
  <si>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</si>
  <si>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</si>
  <si>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</si>
  <si>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</si>
  <si>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</si>
  <si>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</si>
  <si>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</si>
  <si>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</si>
  <si>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</si>
  <si>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</si>
  <si>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</si>
  <si>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</si>
  <si>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</si>
  <si>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</si>
  <si>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</si>
  <si>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</si>
  <si>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</si>
  <si>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</si>
  <si>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</si>
  <si>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</si>
  <si>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</si>
  <si>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</si>
  <si>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</si>
  <si>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</si>
  <si>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</si>
  <si>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</si>
  <si>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</si>
  <si>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</si>
  <si>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</si>
  <si>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</si>
  <si>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</si>
  <si>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</si>
  <si>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</si>
  <si>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</si>
  <si>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</si>
  <si>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</si>
  <si>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</si>
  <si>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</si>
  <si>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</si>
  <si>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</si>
  <si>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</si>
  <si>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</si>
  <si>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</si>
  <si>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</si>
  <si>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</si>
  <si>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</si>
  <si>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</si>
  <si>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</si>
  <si>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</si>
  <si>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</si>
  <si>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</si>
  <si>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</si>
  <si>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</si>
  <si>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</si>
  <si>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</si>
  <si>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</si>
  <si>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</si>
  <si>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</si>
  <si>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</si>
  <si>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</si>
  <si>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</si>
  <si>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</si>
  <si>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</si>
  <si>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</si>
  <si>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</si>
  <si>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</si>
  <si>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</si>
  <si>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</si>
  <si>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</si>
  <si>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</si>
  <si>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</si>
  <si>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</si>
  <si>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</si>
  <si>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</si>
  <si>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</si>
  <si>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</si>
  <si>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</si>
  <si>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</si>
  <si>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</si>
  <si>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</si>
  <si>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</si>
  <si>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</si>
  <si>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</si>
  <si>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</si>
  <si>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</si>
  <si>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</si>
  <si>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</si>
  <si>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</si>
  <si>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</si>
  <si>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</si>
  <si>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</si>
  <si>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</si>
  <si>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</si>
  <si>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</si>
  <si>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</si>
  <si>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</si>
  <si>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</si>
  <si>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</si>
  <si>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</si>
  <si>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</si>
  <si>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</si>
  <si>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</si>
  <si>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</si>
  <si>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</si>
  <si>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</si>
  <si>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</si>
  <si>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</si>
  <si>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</si>
  <si>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</si>
  <si>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</si>
  <si>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</si>
  <si>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</si>
  <si>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</si>
  <si>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</si>
  <si>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</si>
  <si>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</si>
  <si>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</si>
  <si>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</si>
  <si>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</si>
  <si>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</si>
  <si>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</si>
  <si>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</si>
  <si>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</si>
  <si>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</si>
  <si>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</si>
  <si>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</si>
  <si>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</si>
  <si>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</si>
  <si>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</si>
  <si>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</si>
  <si>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</si>
  <si>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</si>
  <si>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</si>
  <si>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</si>
  <si>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</si>
  <si>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</si>
  <si>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</si>
  <si>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</si>
  <si>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</si>
  <si>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</si>
  <si>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</si>
  <si>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</si>
  <si>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</si>
  <si>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</si>
  <si>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</si>
  <si>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</si>
  <si>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</si>
  <si>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</si>
  <si>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</si>
  <si>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</si>
  <si>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</si>
  <si>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</si>
  <si>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</si>
  <si>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</si>
  <si>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</si>
  <si>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</si>
  <si>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</si>
  <si>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</si>
  <si>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</si>
  <si>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</si>
  <si>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</si>
  <si>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</si>
  <si>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</si>
  <si>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</si>
  <si>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</si>
  <si>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</si>
  <si>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</si>
  <si>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</si>
  <si>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</si>
  <si>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</si>
  <si>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</si>
  <si>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</si>
  <si>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</si>
  <si>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</si>
  <si>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</si>
  <si>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</si>
  <si>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</si>
  <si>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</si>
  <si>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</si>
  <si>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</si>
  <si>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</si>
  <si>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</si>
  <si>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</si>
  <si>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</si>
  <si>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</si>
  <si>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</si>
  <si>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</si>
  <si>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</si>
  <si>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</si>
  <si>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</si>
  <si>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</si>
  <si>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</si>
  <si>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</si>
  <si>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</si>
  <si>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</si>
  <si>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</si>
  <si>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</si>
  <si>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</si>
  <si>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</si>
  <si>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</si>
  <si>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</si>
  <si>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</si>
  <si>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</si>
  <si>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</si>
  <si>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</si>
  <si>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</si>
  <si>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</si>
  <si>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</si>
  <si>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</si>
  <si>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</si>
  <si>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</si>
  <si>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</si>
  <si>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</si>
  <si>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</si>
  <si>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</si>
  <si>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</si>
  <si>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</si>
  <si>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</si>
  <si>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</si>
  <si>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</si>
  <si>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</si>
  <si>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</si>
  <si>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</si>
  <si>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</si>
  <si>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</si>
  <si>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</si>
  <si>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</si>
  <si>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</si>
  <si>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</si>
  <si>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</si>
  <si>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</si>
  <si>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</si>
  <si>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</si>
  <si>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</si>
  <si>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</si>
  <si>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</si>
  <si>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</si>
  <si>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</si>
  <si>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</si>
  <si>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</si>
  <si>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</si>
  <si>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</si>
  <si>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</si>
  <si>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</si>
  <si>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</si>
  <si>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</si>
  <si>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</si>
  <si>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</si>
  <si>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</si>
  <si>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</si>
  <si>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</si>
  <si>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</si>
  <si>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</si>
  <si>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</si>
  <si>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</si>
  <si>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</si>
  <si>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</si>
  <si>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</si>
  <si>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</si>
  <si>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</si>
  <si>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</si>
  <si>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</si>
  <si>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</si>
  <si>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</si>
  <si>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</si>
  <si>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</si>
  <si>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</si>
  <si>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</si>
  <si>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</si>
  <si>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</si>
  <si>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</si>
  <si>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</si>
  <si>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</si>
  <si>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</si>
  <si>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</si>
  <si>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</si>
  <si>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</si>
  <si>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</si>
  <si>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</si>
  <si>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</si>
  <si>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</si>
  <si>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</si>
  <si>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</si>
  <si>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</si>
  <si>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</si>
  <si>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</si>
  <si>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</si>
  <si>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</si>
  <si>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</si>
  <si>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</si>
  <si>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</si>
  <si>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</si>
  <si>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</si>
  <si>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</si>
  <si>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</si>
  <si>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</si>
  <si>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</si>
  <si>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</si>
  <si>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</si>
  <si>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</si>
  <si>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</si>
  <si>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</si>
  <si>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</si>
  <si>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</si>
  <si>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</si>
  <si>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</si>
  <si>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</si>
  <si>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</si>
  <si>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</si>
  <si>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</si>
  <si>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</si>
  <si>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</si>
  <si>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</si>
  <si>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</si>
  <si>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</si>
  <si>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</si>
  <si>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</si>
  <si>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</si>
  <si>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</si>
  <si>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</si>
  <si>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</si>
  <si>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</si>
  <si>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</si>
  <si>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</si>
  <si>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</si>
  <si>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</si>
  <si>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</si>
  <si>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</si>
  <si>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</si>
  <si>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</si>
  <si>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</si>
  <si>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</si>
  <si>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</si>
  <si>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</si>
  <si>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</si>
  <si>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</si>
  <si>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</si>
  <si>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</si>
  <si>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</si>
  <si>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</si>
  <si>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</si>
  <si>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</si>
  <si>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</si>
  <si>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</si>
  <si>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</si>
  <si>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</si>
  <si>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</si>
  <si>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</si>
  <si>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</si>
  <si>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</si>
  <si>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</si>
  <si>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</si>
  <si>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</si>
  <si>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</si>
  <si>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</si>
  <si>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</si>
  <si>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</si>
  <si>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</si>
  <si>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</si>
  <si>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</si>
  <si>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</si>
  <si>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</si>
  <si>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</si>
  <si>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</si>
  <si>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</si>
  <si>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</si>
  <si>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</si>
  <si>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</si>
  <si>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</si>
  <si>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</si>
  <si>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</si>
  <si>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</si>
  <si>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</si>
  <si>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</si>
  <si>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</si>
  <si>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</si>
  <si>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</si>
  <si>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</si>
  <si>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</si>
  <si>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</si>
  <si>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</si>
  <si>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</si>
  <si>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</si>
  <si>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</si>
  <si>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</si>
  <si>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</si>
  <si>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</si>
  <si>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</si>
  <si>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</si>
  <si>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</si>
  <si>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</si>
  <si>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</si>
  <si>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</si>
  <si>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</si>
  <si>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</si>
  <si>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</si>
  <si>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</si>
  <si>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</si>
  <si>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</si>
  <si>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</si>
  <si>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</si>
  <si>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</si>
  <si>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</si>
  <si>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</si>
  <si>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</si>
  <si>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</si>
  <si>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</si>
  <si>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</si>
  <si>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</si>
  <si>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</si>
  <si>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</si>
  <si>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</si>
  <si>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</si>
  <si>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</si>
  <si>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</si>
  <si>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</si>
  <si>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</si>
  <si>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</si>
  <si>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</si>
  <si>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</si>
  <si>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</si>
  <si>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</si>
  <si>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</si>
  <si>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</si>
  <si>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</si>
  <si>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</si>
  <si>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</si>
  <si>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</si>
  <si>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</si>
  <si>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</si>
  <si>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</si>
  <si>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</si>
  <si>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</si>
  <si>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</si>
  <si>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</si>
  <si>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</si>
  <si>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</si>
  <si>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</si>
  <si>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</si>
  <si>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</si>
  <si>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</si>
  <si>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</si>
  <si>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</si>
  <si>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</si>
  <si>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</si>
  <si>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</si>
  <si>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</si>
  <si>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</si>
  <si>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</si>
  <si>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</si>
  <si>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</si>
  <si>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</si>
  <si>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</si>
  <si>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</si>
  <si>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</si>
  <si>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</si>
  <si>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</si>
  <si>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</si>
  <si>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</si>
  <si>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</si>
  <si>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</si>
  <si>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</si>
  <si>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</si>
  <si>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</si>
  <si>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</si>
  <si>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</si>
  <si>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</si>
  <si>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</si>
  <si>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</si>
  <si>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</si>
  <si>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</si>
  <si>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</si>
  <si>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</si>
  <si>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</si>
  <si>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</si>
  <si>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</si>
  <si>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</si>
  <si>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</si>
  <si>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</si>
  <si>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</si>
  <si>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</si>
  <si>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</si>
  <si>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</si>
  <si>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</si>
  <si>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</si>
  <si>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</si>
  <si>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</si>
  <si>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</si>
  <si>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</si>
  <si>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</si>
  <si>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</si>
  <si>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</si>
  <si>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</si>
  <si>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</si>
  <si>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</si>
  <si>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</si>
  <si>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</si>
  <si>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</si>
  <si>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</si>
  <si>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</si>
  <si>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</si>
  <si>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</si>
  <si>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</si>
  <si>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</si>
  <si>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</si>
  <si>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</si>
  <si>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</si>
  <si>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</si>
  <si>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</si>
  <si>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</si>
  <si>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</si>
  <si>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</si>
  <si>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</si>
  <si>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</si>
  <si>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</si>
  <si>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</si>
  <si>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</si>
  <si>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</si>
  <si>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</si>
  <si>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</si>
  <si>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</si>
  <si>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</si>
  <si>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</si>
  <si>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</si>
  <si>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</si>
  <si>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</si>
  <si>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</si>
  <si>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</si>
  <si>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</si>
  <si>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</si>
  <si>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</si>
  <si>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</si>
  <si>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</si>
  <si>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</si>
  <si>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</si>
  <si>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</si>
  <si>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</si>
  <si>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</si>
  <si>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</si>
  <si>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</si>
  <si>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</si>
  <si>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</si>
  <si>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</si>
  <si>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</si>
  <si>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</si>
  <si>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</si>
  <si>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</si>
  <si>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</si>
  <si>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</si>
  <si>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</si>
  <si>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</si>
  <si>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</si>
  <si>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</si>
  <si>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</si>
  <si>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</si>
  <si>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</si>
  <si>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</si>
  <si>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</si>
  <si>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</si>
  <si>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</si>
  <si>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</si>
  <si>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</si>
  <si>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</si>
  <si>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</si>
  <si>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</si>
  <si>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</si>
  <si>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</si>
  <si>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</si>
  <si>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</si>
  <si>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</si>
  <si>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</si>
  <si>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</si>
  <si>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</si>
  <si>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</si>
  <si>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</si>
  <si>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</si>
  <si>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</si>
  <si>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</si>
  <si>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</si>
  <si>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</si>
  <si>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</si>
  <si>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</si>
  <si>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</si>
  <si>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</si>
  <si>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</si>
  <si>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</si>
  <si>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</si>
  <si>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</si>
  <si>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</si>
  <si>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</si>
  <si>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</si>
  <si>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</si>
  <si>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</si>
  <si>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</si>
  <si>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</si>
  <si>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</si>
  <si>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</si>
  <si>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</si>
  <si>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</si>
  <si>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</si>
  <si>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</si>
  <si>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</si>
  <si>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</si>
  <si>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</si>
  <si>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</si>
  <si>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</si>
  <si>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</si>
  <si>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</si>
  <si>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</si>
  <si>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</si>
  <si>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</si>
  <si>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</si>
  <si>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</si>
  <si>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</si>
  <si>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</si>
  <si>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</si>
  <si>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</si>
  <si>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</si>
  <si>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</si>
  <si>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</si>
  <si>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</si>
  <si>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</si>
  <si>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</si>
  <si>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</si>
  <si>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</si>
  <si>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</si>
  <si>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</si>
  <si>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</si>
  <si>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</si>
  <si>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</si>
  <si>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</si>
  <si>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</si>
  <si>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</si>
  <si>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</si>
  <si>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</si>
  <si>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</si>
  <si>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</si>
  <si>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</si>
  <si>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</si>
  <si>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</si>
  <si>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</si>
  <si>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</si>
  <si>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</si>
  <si>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</si>
  <si>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</si>
  <si>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</si>
  <si>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</si>
  <si>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</si>
  <si>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</si>
  <si>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</si>
  <si>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</si>
  <si>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</si>
  <si>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</si>
  <si>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</si>
  <si>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</si>
  <si>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</si>
  <si>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</si>
  <si>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</si>
  <si>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</si>
  <si>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</si>
  <si>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</si>
  <si>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</si>
  <si>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</si>
  <si>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</si>
  <si>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</si>
  <si>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</si>
  <si>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</si>
  <si>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</si>
  <si>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</si>
  <si>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</si>
  <si>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</si>
  <si>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</si>
  <si>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</si>
  <si>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</si>
  <si>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</si>
  <si>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</si>
  <si>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</si>
  <si>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</si>
  <si>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</si>
  <si>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</si>
  <si>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</si>
  <si>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</si>
  <si>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</si>
  <si>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</si>
  <si>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</si>
  <si>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</si>
  <si>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</si>
  <si>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</si>
  <si>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</si>
  <si>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</si>
  <si>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</si>
  <si>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</si>
  <si>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</si>
  <si>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</si>
  <si>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</si>
  <si>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</si>
  <si>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</si>
  <si>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</si>
  <si>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</si>
  <si>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</si>
  <si>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</si>
  <si>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</si>
  <si>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</si>
  <si>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</si>
  <si>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</si>
  <si>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</si>
  <si>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</si>
  <si>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</si>
  <si>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</si>
  <si>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</si>
  <si>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</si>
  <si>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</si>
  <si>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</si>
  <si>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</si>
  <si>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</si>
  <si>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</si>
  <si>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</si>
  <si>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</si>
  <si>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</si>
  <si>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</si>
  <si>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</si>
  <si>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</si>
  <si>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</si>
  <si>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</si>
  <si>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</si>
  <si>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</si>
  <si>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</si>
  <si>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</si>
  <si>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</si>
  <si>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</si>
  <si>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</si>
  <si>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</si>
  <si>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</si>
  <si>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</si>
  <si>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</si>
  <si>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</si>
  <si>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</si>
  <si>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</si>
  <si>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</si>
  <si>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</si>
  <si>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</si>
  <si>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</si>
  <si>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</si>
  <si>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</si>
  <si>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</si>
  <si>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</si>
  <si>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</si>
  <si>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</si>
  <si>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</si>
  <si>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</si>
  <si>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</si>
  <si>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</si>
  <si>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</si>
  <si>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</si>
  <si>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</si>
  <si>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</si>
  <si>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</si>
  <si>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</si>
  <si>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</si>
  <si>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</si>
  <si>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</si>
  <si>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</si>
  <si>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</si>
  <si>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</si>
  <si>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</si>
  <si>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</si>
  <si>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</si>
  <si>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</si>
  <si>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</si>
  <si>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</si>
  <si>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</si>
  <si>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</si>
  <si>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</si>
  <si>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</si>
  <si>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</si>
  <si>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</si>
  <si>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</si>
  <si>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</si>
  <si>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</si>
  <si>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</si>
  <si>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</si>
  <si>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</si>
  <si>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</si>
  <si>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</si>
  <si>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</si>
  <si>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</si>
  <si>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</si>
  <si>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</si>
  <si>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</si>
  <si>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</si>
  <si>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</si>
  <si>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</si>
  <si>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</si>
  <si>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</si>
  <si>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</si>
  <si>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</si>
  <si>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</si>
  <si>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</si>
  <si>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</si>
  <si>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</si>
  <si>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</si>
  <si>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</si>
  <si>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</si>
  <si>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</si>
  <si>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</si>
  <si>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</si>
  <si>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</si>
  <si>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</si>
  <si>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</si>
  <si>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</si>
  <si>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</si>
  <si>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</si>
  <si>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</si>
  <si>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</si>
  <si>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</si>
  <si>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</si>
  <si>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</si>
  <si>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</si>
  <si>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</si>
  <si>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</si>
  <si>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</si>
  <si>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</si>
  <si>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</si>
  <si>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</si>
  <si>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</si>
  <si>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</si>
  <si>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</si>
  <si>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</si>
  <si>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</si>
  <si>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</si>
  <si>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</si>
  <si>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</si>
  <si>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</si>
  <si>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</si>
  <si>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</si>
  <si>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</si>
  <si>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</si>
  <si>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</si>
  <si>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</si>
  <si>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</si>
  <si>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</si>
  <si>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</si>
  <si>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</si>
  <si>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</si>
  <si>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</si>
  <si>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</si>
  <si>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</si>
  <si>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</si>
  <si>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</si>
  <si>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</si>
  <si>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</si>
  <si>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</si>
  <si>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</si>
  <si>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</si>
  <si>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</si>
  <si>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</si>
  <si>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</si>
  <si>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</si>
  <si>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</si>
  <si>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</si>
  <si>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</si>
  <si>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</si>
  <si>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</si>
  <si>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</si>
  <si>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</si>
  <si>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</si>
  <si>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</si>
  <si>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</si>
  <si>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</si>
  <si>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</si>
  <si>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</si>
  <si>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</si>
  <si>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</si>
  <si>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</si>
  <si>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</si>
  <si>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</si>
  <si>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</si>
  <si>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</si>
  <si>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</si>
  <si>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</si>
  <si>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</si>
  <si>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</si>
  <si>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</si>
  <si>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</si>
  <si>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</si>
  <si>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</si>
  <si>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</si>
  <si>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</si>
  <si>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</si>
  <si>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</si>
  <si>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</si>
  <si>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</si>
  <si>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</si>
  <si>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</si>
  <si>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</si>
  <si>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</si>
  <si>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</si>
  <si>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</si>
  <si>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</si>
  <si>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</si>
  <si>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</si>
  <si>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</si>
  <si>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</si>
  <si>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</si>
  <si>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</si>
  <si>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</si>
  <si>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</si>
  <si>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</si>
  <si>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</si>
  <si>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</si>
  <si>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</si>
  <si>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</si>
  <si>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</si>
  <si>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</si>
  <si>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</si>
  <si>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</si>
  <si>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</si>
  <si>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</si>
  <si>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</si>
  <si>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</si>
  <si>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</si>
  <si>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</si>
  <si>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</si>
  <si>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</si>
  <si>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</si>
  <si>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</si>
  <si>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</si>
  <si>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</si>
  <si>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</si>
  <si>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</si>
  <si>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</si>
  <si>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</si>
  <si>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</si>
  <si>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</si>
  <si>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</si>
  <si>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</si>
  <si>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</si>
  <si>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</si>
  <si>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</si>
  <si>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</si>
  <si>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</si>
  <si>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</si>
  <si>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</si>
  <si>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</si>
  <si>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</si>
  <si>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</si>
  <si>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</si>
  <si>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</si>
  <si>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</si>
  <si>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</si>
  <si>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</si>
  <si>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</si>
  <si>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</si>
  <si>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</si>
  <si>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</si>
  <si>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</si>
  <si>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</si>
  <si>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</si>
  <si>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</si>
  <si>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</si>
  <si>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</si>
  <si>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</si>
  <si>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</si>
  <si>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</si>
  <si>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</si>
  <si>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</si>
  <si>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</si>
  <si>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</si>
  <si>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</si>
  <si>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</si>
  <si>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</si>
  <si>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</si>
  <si>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</si>
  <si>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</si>
  <si>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</si>
  <si>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</si>
  <si>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</si>
  <si>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</si>
  <si>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</si>
  <si>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</si>
  <si>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</si>
  <si>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</si>
  <si>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</si>
  <si>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</si>
  <si>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</si>
  <si>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</si>
  <si>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</si>
  <si>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</si>
  <si>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</si>
  <si>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</si>
  <si>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</si>
  <si>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</si>
  <si>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</si>
  <si>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</si>
  <si>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</si>
  <si>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</si>
  <si>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</si>
  <si>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</si>
  <si>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</si>
  <si>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</si>
  <si>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</si>
  <si>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</si>
  <si>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</si>
  <si>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</si>
  <si>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</si>
  <si>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</si>
  <si>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</si>
  <si>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</si>
  <si>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</si>
  <si>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</si>
  <si>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</si>
  <si>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</si>
  <si>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</si>
  <si>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</si>
  <si>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</si>
  <si>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</si>
  <si>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</si>
  <si>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</si>
  <si>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</si>
  <si>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</si>
  <si>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</si>
  <si>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</si>
  <si>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</si>
  <si>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</si>
  <si>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</si>
  <si>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</si>
  <si>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</si>
  <si>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</si>
  <si>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</si>
  <si>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</si>
  <si>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</si>
  <si>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</si>
  <si>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</si>
  <si>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</si>
  <si>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</si>
  <si>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</si>
  <si>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</si>
  <si>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</si>
  <si>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</si>
  <si>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</si>
  <si>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</si>
  <si>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</si>
  <si>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</si>
  <si>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</si>
  <si>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</si>
  <si>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</si>
  <si>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</si>
  <si>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</si>
  <si>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</si>
  <si>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</si>
  <si>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</si>
  <si>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</si>
  <si>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</si>
  <si>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</si>
  <si>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</si>
  <si>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</si>
  <si>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</si>
  <si>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</si>
  <si>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</si>
  <si>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</si>
  <si>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</si>
  <si>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</si>
  <si>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</si>
  <si>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</si>
  <si>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</si>
  <si>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</si>
  <si>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</si>
  <si>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</si>
  <si>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</si>
  <si>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</si>
  <si>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</si>
  <si>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</si>
  <si>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</si>
  <si>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</si>
  <si>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</si>
  <si>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</si>
  <si>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</si>
  <si>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</si>
  <si>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</si>
  <si>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</si>
  <si>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</si>
  <si>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</si>
  <si>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</si>
  <si>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</si>
  <si>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</si>
  <si>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</si>
  <si>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</si>
  <si>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</si>
  <si>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</si>
  <si>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</si>
  <si>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</si>
  <si>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</si>
  <si>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</si>
  <si>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</si>
  <si>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</si>
  <si>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</si>
  <si>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</si>
  <si>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</si>
  <si>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</si>
  <si>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</si>
  <si>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</si>
  <si>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</si>
  <si>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</si>
  <si>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</si>
  <si>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</si>
  <si>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</si>
  <si>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</si>
  <si>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</si>
  <si>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</si>
  <si>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</si>
  <si>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</si>
  <si>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</si>
  <si>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</si>
  <si>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</si>
  <si>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</si>
  <si>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</si>
  <si>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</si>
  <si>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</si>
  <si>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</si>
  <si>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</si>
  <si>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</si>
  <si>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</si>
  <si>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</si>
  <si>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</si>
  <si>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</si>
  <si>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</si>
  <si>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</si>
  <si>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</si>
  <si>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</si>
  <si>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</si>
  <si>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</si>
  <si>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</si>
  <si>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</si>
  <si>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</si>
  <si>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</si>
  <si>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</si>
  <si>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</si>
  <si>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</si>
  <si>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</si>
  <si>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</si>
  <si>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</si>
  <si>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</si>
  <si>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</si>
  <si>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</si>
  <si>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</si>
  <si>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</si>
  <si>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</si>
  <si>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</si>
  <si>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</si>
  <si>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</si>
  <si>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</si>
  <si>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</si>
  <si>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</si>
  <si>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</si>
  <si>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</si>
  <si>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</si>
  <si>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</si>
  <si>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</si>
  <si>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</si>
  <si>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</si>
  <si>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</si>
  <si>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</si>
  <si>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</si>
  <si>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</si>
  <si>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</si>
  <si>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</si>
  <si>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</si>
  <si>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</si>
  <si>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</si>
  <si>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</si>
  <si>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</si>
  <si>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</si>
  <si>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</si>
  <si>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</si>
  <si>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</si>
  <si>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</si>
  <si>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</si>
  <si>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</si>
  <si>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</si>
  <si>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</si>
  <si>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</si>
  <si>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</si>
  <si>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</si>
  <si>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</si>
  <si>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</si>
  <si>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</si>
  <si>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</si>
  <si>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</si>
  <si>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</si>
  <si>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</si>
  <si>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</si>
  <si>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</si>
  <si>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</si>
  <si>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</si>
  <si>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</si>
  <si>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</si>
  <si>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</si>
  <si>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</si>
  <si>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</si>
  <si>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</si>
  <si>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</si>
  <si>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</si>
  <si>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</si>
  <si>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</si>
  <si>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</si>
  <si>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</si>
  <si>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</si>
  <si>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</si>
  <si>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</si>
  <si>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</si>
  <si>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</si>
  <si>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</si>
  <si>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</si>
  <si>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</si>
  <si>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</si>
  <si>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</si>
  <si>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</si>
  <si>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</si>
  <si>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</si>
  <si>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</si>
  <si>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</si>
  <si>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</si>
  <si>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</si>
  <si>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</si>
  <si>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</si>
  <si>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</si>
  <si>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</si>
  <si>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</si>
  <si>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</si>
  <si>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</si>
  <si>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</si>
  <si>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</si>
  <si>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</si>
  <si>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</si>
  <si>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</si>
  <si>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</si>
  <si>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</si>
  <si>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</si>
  <si>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</si>
  <si>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</si>
  <si>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</si>
  <si>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</si>
  <si>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</si>
  <si>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</si>
  <si>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</si>
  <si>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</si>
  <si>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</si>
  <si>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</si>
  <si>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</si>
  <si>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</si>
  <si>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</si>
  <si>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</si>
  <si>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</si>
  <si>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</si>
  <si>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</si>
  <si>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</si>
  <si>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</si>
  <si>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</si>
  <si>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</si>
  <si>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</si>
  <si>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</si>
  <si>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</si>
  <si>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</si>
  <si>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</si>
  <si>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</si>
  <si>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</si>
  <si>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</si>
  <si>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</si>
  <si>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</si>
  <si>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</si>
  <si>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</si>
  <si>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</si>
  <si>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</si>
  <si>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</si>
  <si>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</si>
  <si>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</si>
  <si>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</si>
  <si>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</si>
  <si>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</si>
  <si>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</si>
  <si>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</si>
  <si>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</si>
  <si>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</si>
  <si>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</si>
  <si>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</si>
  <si>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</si>
  <si>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</si>
  <si>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</si>
  <si>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</si>
  <si>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</si>
  <si>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</si>
  <si>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</si>
  <si>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</si>
  <si>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</si>
  <si>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</si>
  <si>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</si>
  <si>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</si>
  <si>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</si>
  <si>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</si>
  <si>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</si>
  <si>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</si>
  <si>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</si>
  <si>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</si>
  <si>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</si>
  <si>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</si>
  <si>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</si>
  <si>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</si>
  <si>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</si>
  <si>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</si>
  <si>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</si>
  <si>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</si>
  <si>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</si>
  <si>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</si>
  <si>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</si>
  <si>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</si>
  <si>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</si>
  <si>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</si>
  <si>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</si>
  <si>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</si>
  <si>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</si>
  <si>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</si>
  <si>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</si>
  <si>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</si>
  <si>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</si>
  <si>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</si>
  <si>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</si>
  <si>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</si>
  <si>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</si>
  <si>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</si>
  <si>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</si>
  <si>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</si>
  <si>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</si>
  <si>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</si>
  <si>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</si>
  <si>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</si>
  <si>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</si>
  <si>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</si>
  <si>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</si>
  <si>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</si>
  <si>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</si>
  <si>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</si>
  <si>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</si>
  <si>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</si>
  <si>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</si>
  <si>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</si>
  <si>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</si>
  <si>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</si>
  <si>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</si>
  <si>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</si>
  <si>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</si>
  <si>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</si>
  <si>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</si>
  <si>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</si>
  <si>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</si>
  <si>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</si>
  <si>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</si>
  <si>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</si>
  <si>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</si>
  <si>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</si>
  <si>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</si>
  <si>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</si>
  <si>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</si>
  <si>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</si>
  <si>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</si>
  <si>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</si>
  <si>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</si>
  <si>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</si>
  <si>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</si>
  <si>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</si>
  <si>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</si>
  <si>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</si>
  <si>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</si>
  <si>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</si>
  <si>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</si>
  <si>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</si>
  <si>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</si>
  <si>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</si>
  <si>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</si>
  <si>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</si>
  <si>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</si>
  <si>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</si>
  <si>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</si>
  <si>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</si>
  <si>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</si>
  <si>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</si>
  <si>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</si>
  <si>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</si>
  <si>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</si>
  <si>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</si>
  <si>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</si>
  <si>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</si>
  <si>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</si>
  <si>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</si>
  <si>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</si>
  <si>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</si>
  <si>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</si>
  <si>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</si>
  <si>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</si>
  <si>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</si>
  <si>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</si>
  <si>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</si>
  <si>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</si>
  <si>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</si>
  <si>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</si>
  <si>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</si>
  <si>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</si>
  <si>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</si>
  <si>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</si>
  <si>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</si>
  <si>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</si>
  <si>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</si>
  <si>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</si>
  <si>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</si>
  <si>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</si>
  <si>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</si>
  <si>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</si>
  <si>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</si>
  <si>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</si>
  <si>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</si>
  <si>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</si>
  <si>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</si>
  <si>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</si>
  <si>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</si>
  <si>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</si>
  <si>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</si>
  <si>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</si>
  <si>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</si>
  <si>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</si>
  <si>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</si>
  <si>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</si>
  <si>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</si>
  <si>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</si>
  <si>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</si>
  <si>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</si>
  <si>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</si>
  <si>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</si>
  <si>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</si>
  <si>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</si>
  <si>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</si>
  <si>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</si>
  <si>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</si>
  <si>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</si>
  <si>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</si>
  <si>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</si>
  <si>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</si>
  <si>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</si>
  <si>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</si>
  <si>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</si>
  <si>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</si>
  <si>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</si>
  <si>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</si>
  <si>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</si>
  <si>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</si>
  <si>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</si>
  <si>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</si>
  <si>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</si>
  <si>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</si>
  <si>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</si>
  <si>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</si>
  <si>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</si>
  <si>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</si>
  <si>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</si>
  <si>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</si>
  <si>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</si>
  <si>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</si>
  <si>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</si>
  <si>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</si>
  <si>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</si>
  <si>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</si>
  <si>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</si>
  <si>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</si>
  <si>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</si>
  <si>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</si>
  <si>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</si>
  <si>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</si>
  <si>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</si>
  <si>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</si>
  <si>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</si>
  <si>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</si>
  <si>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</si>
  <si>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</si>
  <si>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</si>
  <si>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</si>
  <si>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</si>
  <si>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</si>
  <si>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</si>
  <si>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</si>
  <si>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</si>
  <si>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</si>
  <si>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</si>
  <si>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</si>
  <si>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</si>
  <si>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</si>
  <si>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</si>
  <si>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</si>
  <si>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</si>
  <si>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</si>
  <si>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</si>
  <si>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</si>
  <si>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</si>
  <si>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</si>
  <si>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</si>
  <si>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</si>
  <si>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</si>
  <si>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</si>
  <si>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</si>
  <si>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</si>
  <si>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</si>
  <si>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</si>
  <si>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</si>
  <si>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</si>
  <si>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</si>
  <si>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</si>
  <si>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</si>
  <si>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</si>
  <si>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</si>
  <si>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</si>
  <si>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</si>
  <si>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</si>
  <si>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</si>
  <si>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</si>
  <si>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</si>
  <si>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</si>
  <si>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</si>
  <si>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</si>
  <si>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</si>
  <si>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</si>
  <si>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</si>
  <si>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</si>
  <si>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</si>
  <si>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</si>
  <si>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</si>
  <si>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</si>
  <si>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</si>
  <si>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</si>
  <si>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</si>
  <si>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</si>
  <si>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</si>
  <si>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</si>
  <si>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</si>
  <si>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</si>
  <si>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</si>
  <si>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</si>
  <si>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</si>
  <si>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</si>
  <si>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</si>
  <si>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</si>
  <si>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</si>
  <si>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</si>
  <si>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</si>
  <si>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</si>
  <si>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</si>
  <si>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</si>
  <si>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</si>
  <si>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</si>
  <si>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</si>
  <si>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</si>
  <si>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</si>
  <si>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</si>
  <si>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</si>
  <si>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</si>
  <si>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</si>
  <si>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</si>
  <si>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</si>
  <si>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</si>
  <si>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</si>
  <si>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</si>
  <si>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</si>
  <si>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</si>
  <si>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</si>
  <si>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</si>
  <si>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</si>
  <si>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</si>
  <si>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</si>
  <si>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</si>
  <si>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</si>
  <si>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</si>
  <si>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</si>
  <si>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</si>
  <si>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</si>
  <si>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</si>
  <si>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</si>
  <si>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</si>
  <si>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</si>
  <si>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</si>
  <si>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</si>
  <si>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</si>
  <si>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</si>
  <si>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</si>
  <si>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</si>
  <si>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</si>
  <si>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</si>
  <si>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</si>
  <si>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</si>
  <si>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</si>
  <si>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</si>
  <si>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</si>
  <si>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</si>
  <si>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</si>
  <si>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</si>
  <si>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</si>
  <si>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</si>
  <si>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</si>
  <si>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</si>
  <si>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</si>
  <si>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</si>
  <si>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</si>
  <si>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</si>
  <si>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</si>
  <si>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</si>
  <si>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</si>
  <si>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</si>
  <si>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</si>
  <si>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</si>
  <si>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</si>
  <si>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</si>
  <si>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</si>
  <si>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</si>
  <si>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</si>
  <si>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</si>
  <si>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</si>
  <si>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</si>
  <si>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</si>
  <si>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</si>
  <si>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</si>
  <si>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</si>
  <si>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</si>
  <si>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</si>
  <si>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</si>
  <si>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</si>
  <si>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</si>
  <si>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</si>
  <si>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</si>
  <si>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</si>
  <si>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</si>
  <si>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</si>
  <si>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</si>
  <si>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</si>
  <si>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</si>
  <si>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</si>
  <si>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</si>
  <si>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</si>
  <si>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</si>
  <si>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</si>
  <si>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</si>
  <si>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</si>
  <si>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</si>
  <si>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</si>
  <si>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</si>
  <si>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</si>
  <si>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</si>
  <si>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</si>
  <si>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</si>
  <si>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</si>
  <si>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</si>
  <si>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</si>
  <si>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</si>
  <si>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</si>
  <si>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</si>
  <si>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</si>
  <si>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</si>
  <si>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</si>
  <si>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</si>
  <si>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</si>
  <si>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</si>
  <si>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</si>
  <si>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</si>
  <si>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</si>
  <si>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</si>
  <si>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</si>
  <si>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</si>
  <si>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</si>
  <si>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</si>
  <si>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</si>
  <si>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</si>
  <si>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</si>
  <si>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</si>
  <si>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</si>
  <si>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</si>
  <si>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</si>
  <si>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</si>
  <si>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</si>
  <si>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</si>
  <si>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</si>
  <si>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</si>
  <si>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</si>
  <si>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</si>
  <si>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</si>
  <si>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</si>
  <si>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</si>
  <si>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</si>
  <si>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</si>
  <si>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</si>
  <si>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</si>
  <si>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</si>
  <si>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</si>
  <si>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</si>
  <si>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</si>
  <si>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</si>
  <si>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</si>
  <si>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</si>
  <si>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</si>
  <si>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</si>
  <si>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</si>
  <si>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</si>
  <si>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</si>
  <si>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</si>
  <si>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</si>
  <si>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</si>
  <si>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</si>
  <si>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</si>
  <si>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</si>
  <si>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</si>
  <si>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</si>
  <si>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</si>
  <si>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</si>
  <si>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</si>
  <si>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</si>
  <si>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</si>
  <si>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</si>
  <si>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</si>
  <si>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</si>
  <si>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</si>
  <si>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</si>
  <si>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</si>
  <si>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</si>
  <si>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</si>
  <si>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</si>
  <si>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</si>
  <si>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</si>
  <si>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</si>
  <si>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</si>
  <si>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</si>
  <si>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</si>
  <si>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</si>
  <si>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</si>
  <si>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</si>
  <si>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</si>
  <si>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</si>
  <si>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</si>
  <si>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</si>
  <si>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</si>
  <si>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</si>
  <si>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</si>
  <si>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</si>
  <si>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</si>
  <si>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</si>
  <si>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</si>
  <si>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</si>
  <si>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</si>
  <si>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</si>
  <si>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</si>
  <si>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</si>
  <si>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</si>
  <si>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</si>
  <si>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</si>
  <si>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</si>
  <si>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</si>
  <si>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</si>
  <si>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</si>
  <si>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</si>
  <si>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</si>
  <si>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</si>
  <si>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</si>
  <si>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</si>
  <si>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</si>
  <si>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</si>
  <si>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</si>
  <si>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</si>
  <si>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</si>
  <si>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</si>
  <si>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</si>
  <si>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</si>
  <si>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</si>
  <si>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</si>
  <si>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</si>
  <si>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</si>
  <si>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</si>
  <si>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</si>
  <si>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</si>
  <si>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</si>
  <si>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</si>
  <si>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</si>
  <si>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</si>
  <si>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</si>
  <si>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</si>
  <si>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</si>
  <si>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</si>
  <si>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</si>
  <si>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</si>
  <si>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</si>
  <si>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</si>
  <si>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</si>
  <si>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</si>
  <si>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</si>
  <si>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</si>
  <si>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</si>
  <si>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</si>
  <si>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</si>
  <si>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</si>
  <si>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</si>
  <si>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</si>
  <si>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</si>
  <si>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</si>
  <si>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</si>
  <si>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</si>
  <si>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</si>
  <si>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</si>
  <si>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</si>
  <si>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</si>
  <si>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</si>
  <si>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</si>
  <si>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</si>
  <si>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</si>
  <si>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</si>
  <si>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</si>
  <si>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</si>
  <si>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</si>
  <si>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</si>
  <si>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</si>
  <si>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</si>
  <si>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</si>
  <si>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</si>
  <si>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</si>
  <si>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</si>
  <si>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</si>
  <si>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</si>
  <si>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</si>
  <si>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</si>
  <si>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</si>
  <si>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</si>
  <si>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</si>
  <si>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</si>
  <si>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</si>
  <si>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</si>
  <si>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</si>
  <si>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</si>
  <si>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</si>
  <si>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</si>
  <si>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</si>
  <si>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</si>
  <si>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</si>
  <si>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</si>
  <si>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</si>
  <si>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</si>
  <si>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</si>
  <si>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</si>
  <si>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</si>
  <si>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</si>
  <si>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</si>
  <si>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</si>
  <si>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</si>
  <si>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</si>
  <si>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</si>
  <si>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</si>
  <si>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</si>
  <si>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</si>
  <si>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</si>
  <si>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</si>
  <si>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</si>
  <si>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</si>
  <si>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</si>
  <si>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</si>
  <si>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</si>
  <si>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</si>
  <si>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</si>
  <si>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</si>
  <si>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</si>
  <si>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</si>
  <si>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</si>
  <si>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</si>
  <si>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</si>
  <si>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</si>
  <si>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</si>
  <si>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</si>
  <si>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</si>
  <si>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</si>
  <si>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</si>
  <si>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</si>
  <si>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</si>
  <si>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</si>
  <si>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</si>
  <si>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</si>
  <si>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</si>
  <si>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</si>
  <si>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</si>
  <si>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</si>
  <si>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</si>
  <si>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</si>
  <si>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</si>
  <si>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</si>
  <si>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</si>
  <si>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</si>
  <si>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</si>
  <si>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</si>
  <si>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</si>
  <si>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</si>
  <si>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</si>
  <si>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</si>
  <si>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</si>
  <si>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</si>
  <si>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</si>
  <si>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</si>
  <si>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</si>
  <si>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</si>
  <si>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</si>
  <si>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</si>
  <si>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</si>
  <si>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</si>
  <si>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</si>
  <si>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</si>
  <si>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</si>
  <si>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</si>
  <si>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</si>
  <si>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</si>
  <si>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</si>
  <si>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</si>
  <si>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</si>
  <si>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</si>
  <si>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</si>
  <si>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</si>
  <si>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</si>
  <si>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</si>
  <si>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</si>
  <si>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</si>
  <si>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</si>
  <si>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</si>
  <si>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</si>
  <si>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</si>
  <si>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</si>
  <si>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</si>
  <si>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</si>
  <si>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</si>
  <si>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</si>
  <si>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</si>
  <si>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</si>
  <si>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</si>
  <si>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</si>
  <si>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</si>
  <si>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</si>
  <si>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</si>
  <si>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</si>
  <si>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</si>
  <si>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</si>
  <si>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</si>
  <si>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</si>
  <si>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</si>
  <si>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</si>
  <si>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</si>
  <si>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</si>
  <si>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</si>
  <si>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</si>
  <si>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</si>
  <si>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</si>
  <si>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</si>
  <si>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</si>
  <si>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</si>
  <si>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</si>
  <si>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</si>
  <si>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</si>
  <si>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</si>
  <si>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</si>
  <si>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</si>
  <si>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</si>
  <si>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</si>
  <si>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</si>
  <si>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</si>
  <si>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</si>
  <si>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</si>
  <si>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</si>
  <si>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</si>
  <si>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</si>
  <si>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</si>
  <si>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</si>
  <si>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</si>
  <si>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</si>
  <si>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</si>
  <si>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</si>
  <si>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</si>
  <si>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</si>
  <si>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</si>
  <si>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</si>
  <si>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</si>
  <si>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</si>
  <si>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</si>
  <si>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</si>
  <si>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</si>
  <si>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</si>
  <si>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</si>
  <si>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</si>
  <si>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</si>
  <si>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</si>
  <si>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</si>
  <si>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</si>
  <si>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</si>
  <si>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</si>
  <si>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</si>
  <si>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</si>
  <si>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</si>
  <si>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</si>
  <si>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</si>
  <si>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</si>
  <si>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</si>
  <si>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</si>
  <si>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</si>
  <si>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</si>
  <si>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</si>
  <si>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</si>
  <si>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</si>
  <si>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</si>
  <si>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</si>
  <si>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</si>
  <si>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</si>
  <si>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</si>
  <si>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</si>
  <si>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</si>
  <si>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</si>
  <si>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</si>
  <si>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</si>
  <si>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</si>
  <si>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</si>
  <si>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</si>
  <si>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</si>
  <si>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</si>
  <si>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</si>
  <si>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</si>
  <si>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</si>
  <si>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</si>
  <si>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</si>
  <si>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</si>
  <si>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</si>
  <si>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</si>
  <si>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</si>
  <si>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</si>
  <si>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</si>
  <si>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</si>
  <si>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</si>
  <si>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</si>
  <si>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</si>
  <si>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</si>
  <si>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</si>
  <si>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</si>
  <si>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</si>
  <si>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</si>
  <si>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</si>
  <si>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</si>
  <si>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</si>
  <si>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</si>
  <si>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</si>
  <si>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</si>
  <si>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</si>
  <si>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</si>
  <si>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</si>
  <si>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</si>
  <si>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</si>
  <si>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</si>
  <si>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</si>
  <si>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</si>
  <si>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</si>
  <si>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</si>
  <si>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</si>
  <si>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</si>
  <si>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</si>
  <si>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</si>
  <si>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</si>
  <si>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</si>
  <si>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</si>
  <si>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</si>
  <si>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</si>
  <si>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</si>
  <si>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</si>
  <si>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</si>
  <si>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</si>
  <si>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</si>
  <si>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</si>
  <si>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</si>
  <si>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</si>
  <si>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</si>
  <si>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</si>
  <si>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</si>
  <si>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</si>
  <si>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</si>
  <si>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</si>
  <si>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</si>
  <si>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</si>
  <si>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</si>
  <si>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</si>
  <si>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</si>
  <si>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</si>
  <si>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</si>
  <si>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</si>
  <si>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</si>
  <si>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</si>
  <si>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</si>
  <si>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</si>
  <si>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</si>
  <si>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</si>
  <si>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</si>
  <si>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</si>
  <si>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</si>
  <si>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</si>
  <si>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</si>
  <si>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</si>
  <si>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</si>
  <si>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</si>
  <si>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</si>
  <si>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</si>
  <si>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</si>
  <si>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</si>
  <si>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</si>
  <si>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</si>
  <si>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</si>
  <si>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</si>
  <si>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</si>
  <si>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</si>
  <si>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</si>
  <si>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</si>
  <si>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</si>
  <si>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</si>
  <si>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</si>
  <si>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</si>
  <si>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</si>
  <si>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</si>
  <si>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</si>
  <si>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</si>
  <si>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</si>
  <si>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</si>
  <si>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</si>
  <si>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</si>
  <si>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</si>
  <si>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</si>
  <si>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</si>
  <si>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</si>
  <si>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</si>
  <si>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</si>
  <si>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</si>
  <si>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</si>
  <si>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</si>
  <si>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</si>
  <si>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</si>
  <si>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</si>
  <si>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</si>
  <si>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</si>
  <si>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</si>
  <si>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</si>
  <si>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</si>
  <si>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</si>
  <si>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</si>
  <si>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</si>
  <si>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</si>
  <si>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</si>
  <si>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</si>
  <si>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</si>
  <si>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</si>
  <si>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</si>
  <si>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</si>
  <si>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</si>
  <si>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</si>
  <si>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</si>
  <si>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</si>
  <si>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</si>
  <si>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</si>
  <si>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</si>
  <si>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</si>
  <si>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</si>
  <si>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</si>
  <si>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</si>
  <si>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</si>
  <si>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</si>
  <si>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</si>
  <si>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</si>
  <si>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</si>
  <si>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</si>
  <si>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</si>
  <si>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</si>
  <si>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</si>
  <si>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</si>
  <si>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</si>
  <si>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</si>
  <si>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</si>
  <si>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</si>
  <si>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</si>
  <si>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</si>
  <si>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</si>
  <si>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</si>
  <si>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</si>
  <si>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</si>
  <si>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</si>
  <si>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</si>
  <si>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</si>
  <si>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</si>
  <si>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</si>
  <si>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</si>
  <si>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</si>
  <si>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</si>
  <si>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</si>
  <si>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</si>
  <si>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</si>
  <si>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</si>
  <si>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</si>
  <si>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</si>
  <si>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</si>
  <si>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</si>
  <si>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</si>
  <si>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</si>
  <si>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</si>
  <si>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</si>
  <si>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</si>
  <si>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</si>
  <si>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</si>
  <si>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</si>
  <si>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</si>
  <si>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</si>
  <si>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</si>
  <si>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</si>
  <si>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</si>
  <si>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</si>
  <si>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</si>
  <si>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</si>
  <si>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</si>
  <si>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</si>
  <si>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</si>
  <si>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</si>
  <si>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</si>
  <si>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</si>
  <si>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</si>
  <si>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</si>
  <si>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</si>
  <si>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</si>
  <si>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</si>
  <si>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</si>
  <si>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</si>
  <si>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</si>
  <si>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</si>
  <si>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</si>
  <si>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</si>
  <si>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</si>
  <si>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</si>
  <si>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</si>
  <si>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</si>
  <si>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</si>
  <si>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</si>
  <si>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</si>
  <si>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</si>
  <si>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</si>
  <si>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</si>
  <si>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</si>
  <si>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</si>
  <si>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</si>
  <si>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</si>
  <si>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</si>
  <si>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</si>
  <si>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</si>
  <si>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</si>
  <si>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</si>
  <si>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</si>
  <si>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</si>
  <si>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</si>
  <si>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</si>
  <si>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</si>
  <si>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</si>
  <si>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</si>
  <si>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</si>
  <si>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</si>
  <si>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</si>
  <si>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</si>
  <si>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</si>
  <si>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</si>
  <si>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</si>
  <si>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</si>
  <si>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</si>
  <si>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</si>
  <si>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</si>
  <si>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</si>
  <si>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</si>
  <si>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</si>
  <si>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</si>
  <si>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</si>
  <si>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</si>
  <si>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</si>
  <si>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</si>
  <si>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</si>
  <si>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</si>
  <si>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</si>
  <si>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</si>
  <si>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</si>
  <si>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</si>
  <si>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</si>
  <si>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</si>
  <si>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</si>
  <si>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</si>
  <si>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</si>
  <si>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</si>
  <si>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</si>
  <si>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</si>
  <si>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</si>
  <si>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</si>
  <si>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</si>
  <si>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</si>
  <si>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</si>
  <si>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</si>
  <si>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</si>
  <si>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</si>
  <si>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</si>
  <si>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</si>
  <si>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</si>
  <si>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</si>
  <si>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</si>
  <si>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</si>
  <si>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</si>
  <si>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</si>
  <si>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</si>
  <si>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</si>
  <si>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</si>
  <si>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</si>
  <si>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</si>
  <si>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</si>
  <si>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</si>
  <si>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</si>
  <si>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</si>
  <si>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</si>
  <si>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</si>
  <si>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</si>
  <si>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</si>
  <si>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</si>
  <si>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</si>
  <si>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</si>
  <si>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</si>
  <si>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</si>
  <si>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</si>
  <si>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</si>
  <si>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</si>
  <si>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</si>
  <si>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</si>
  <si>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</si>
  <si>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</si>
  <si>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</si>
  <si>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</si>
  <si>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</si>
  <si>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</si>
  <si>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</si>
  <si>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</si>
  <si>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</si>
  <si>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</si>
  <si>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</si>
  <si>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</si>
  <si>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</si>
  <si>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</si>
  <si>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</si>
  <si>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</si>
  <si>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</si>
  <si>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</si>
  <si>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</si>
  <si>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</si>
  <si>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</si>
  <si>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</si>
  <si>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</si>
  <si>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</si>
  <si>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</si>
  <si>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</si>
  <si>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</si>
  <si>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</si>
  <si>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</si>
  <si>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</si>
  <si>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</si>
  <si>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</si>
  <si>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</si>
  <si>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</si>
  <si>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</si>
  <si>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</si>
  <si>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</si>
  <si>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</si>
  <si>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</si>
  <si>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</si>
  <si>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</si>
  <si>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</si>
  <si>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</si>
  <si>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</si>
  <si>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</si>
  <si>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</si>
  <si>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</si>
  <si>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</si>
  <si>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</si>
  <si>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</si>
  <si>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</si>
  <si>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</si>
  <si>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</si>
  <si>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</si>
  <si>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</si>
  <si>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</si>
  <si>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</si>
  <si>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</si>
  <si>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</si>
  <si>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</si>
  <si>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</si>
  <si>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</si>
  <si>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</si>
  <si>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</si>
  <si>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</si>
  <si>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</si>
  <si>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</si>
  <si>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</si>
  <si>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</si>
  <si>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</si>
  <si>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</si>
  <si>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</si>
  <si>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</si>
  <si>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</si>
  <si>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</si>
  <si>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</si>
  <si>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</si>
  <si>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</si>
  <si>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</si>
  <si>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</si>
  <si>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</si>
  <si>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</si>
  <si>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</si>
  <si>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</si>
  <si>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</si>
  <si>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</si>
  <si>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</si>
  <si>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</si>
  <si>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</si>
  <si>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</si>
  <si>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</si>
  <si>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</si>
  <si>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</si>
  <si>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</si>
  <si>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</si>
  <si>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</si>
  <si>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</si>
  <si>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</si>
  <si>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</si>
  <si>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</si>
  <si>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</si>
  <si>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</si>
  <si>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</si>
  <si>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</si>
  <si>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</si>
  <si>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</si>
  <si>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</si>
  <si>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</si>
  <si>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</si>
  <si>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</si>
  <si>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</si>
  <si>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</si>
  <si>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</si>
  <si>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</si>
  <si>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</si>
  <si>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</si>
  <si>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</si>
  <si>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</si>
  <si>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</si>
  <si>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</si>
  <si>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</si>
  <si>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</si>
  <si>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</si>
  <si>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</si>
  <si>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</si>
  <si>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</si>
  <si>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</si>
  <si>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</si>
  <si>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</si>
  <si>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</si>
  <si>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</si>
  <si>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</si>
  <si>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</si>
  <si>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</si>
  <si>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</si>
  <si>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</si>
  <si>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</si>
  <si>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</si>
  <si>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</si>
  <si>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</si>
  <si>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</si>
  <si>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</si>
  <si>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</si>
  <si>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</si>
  <si>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</si>
  <si>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</si>
  <si>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</si>
  <si>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</si>
  <si>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</si>
  <si>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</si>
  <si>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</si>
  <si>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</si>
  <si>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</si>
  <si>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</si>
  <si>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</si>
  <si>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</si>
  <si>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</si>
  <si>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</si>
  <si>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</si>
  <si>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</si>
  <si>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</si>
  <si>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</si>
  <si>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</si>
  <si>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</si>
  <si>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</si>
  <si>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</si>
  <si>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</si>
  <si>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</si>
  <si>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</si>
  <si>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</si>
  <si>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</si>
  <si>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</si>
  <si>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</si>
  <si>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</si>
  <si>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</si>
  <si>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</si>
  <si>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</si>
  <si>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</si>
  <si>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</si>
  <si>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</si>
  <si>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</si>
  <si>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</si>
  <si>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</si>
  <si>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</si>
  <si>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</si>
  <si>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</si>
  <si>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</si>
  <si>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</si>
  <si>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</si>
  <si>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</si>
  <si>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</si>
  <si>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</si>
  <si>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</si>
  <si>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</si>
  <si>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</si>
  <si>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</si>
  <si>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</si>
  <si>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</si>
  <si>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</si>
  <si>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</si>
  <si>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</si>
  <si>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</si>
  <si>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</si>
  <si>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</si>
  <si>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</si>
  <si>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</si>
  <si>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</si>
  <si>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</si>
  <si>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</si>
  <si>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</si>
  <si>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</si>
  <si>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</si>
  <si>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</si>
  <si>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</si>
  <si>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</si>
  <si>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</si>
  <si>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</si>
  <si>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</si>
  <si>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</si>
  <si>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</si>
  <si>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</si>
  <si>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</si>
  <si>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</si>
  <si>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</si>
  <si>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</si>
  <si>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</si>
  <si>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</si>
  <si>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</si>
  <si>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</si>
  <si>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</si>
  <si>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</si>
  <si>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</si>
  <si>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</si>
  <si>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</si>
  <si>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</si>
  <si>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</si>
  <si>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</si>
  <si>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</si>
  <si>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</si>
  <si>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</si>
  <si>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</si>
  <si>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</si>
  <si>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</si>
  <si>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</si>
  <si>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</si>
  <si>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</si>
  <si>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</si>
  <si>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</si>
  <si>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</si>
  <si>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</si>
  <si>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</si>
  <si>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</si>
  <si>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</si>
  <si>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</si>
  <si>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</si>
  <si>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</si>
  <si>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</si>
  <si>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</si>
  <si>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</si>
  <si>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</si>
  <si>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</si>
  <si>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</si>
  <si>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</si>
  <si>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</si>
  <si>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</si>
  <si>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</si>
  <si>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</si>
  <si>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</si>
  <si>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</si>
  <si>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</si>
  <si>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</si>
  <si>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</si>
  <si>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</si>
  <si>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</si>
  <si>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</si>
  <si>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</si>
  <si>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</si>
  <si>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</si>
  <si>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</si>
  <si>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</si>
  <si>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</si>
  <si>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</si>
  <si>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</si>
  <si>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</si>
  <si>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</si>
  <si>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</si>
  <si>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</si>
  <si>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</si>
  <si>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</si>
  <si>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</si>
  <si>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</si>
  <si>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</si>
  <si>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</si>
  <si>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</si>
  <si>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</si>
  <si>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</si>
  <si>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</si>
  <si>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</si>
  <si>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</si>
  <si>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</si>
  <si>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</si>
  <si>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</si>
  <si>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</si>
  <si>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</si>
  <si>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</si>
  <si>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</si>
  <si>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</si>
  <si>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</si>
  <si>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</si>
  <si>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</si>
  <si>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</si>
  <si>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</si>
  <si>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</si>
  <si>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</si>
  <si>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</si>
  <si>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</si>
  <si>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</si>
  <si>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</si>
  <si>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</si>
  <si>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</si>
  <si>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</si>
  <si>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</si>
  <si>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</si>
  <si>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</si>
  <si>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</si>
  <si>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</si>
  <si>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</si>
  <si>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</si>
  <si>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</si>
  <si>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</si>
  <si>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</si>
  <si>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</si>
  <si>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</si>
  <si>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</si>
  <si>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</si>
  <si>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</si>
  <si>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</si>
  <si>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</si>
  <si>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</si>
  <si>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</si>
  <si>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</si>
  <si>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</si>
  <si>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</si>
  <si>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</si>
  <si>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</si>
  <si>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</si>
  <si>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</si>
  <si>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</si>
  <si>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</si>
  <si>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</si>
  <si>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</si>
  <si>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</si>
  <si>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</si>
  <si>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</si>
  <si>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</si>
  <si>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</si>
  <si>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</si>
  <si>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</si>
  <si>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</si>
  <si>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</si>
  <si>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</si>
  <si>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</si>
  <si>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</si>
  <si>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</si>
  <si>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</si>
  <si>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</si>
  <si>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</si>
  <si>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</si>
  <si>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</si>
  <si>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</si>
  <si>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</si>
  <si>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</si>
  <si>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</si>
  <si>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</si>
  <si>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</si>
  <si>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</si>
  <si>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</si>
  <si>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</si>
  <si>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</si>
  <si>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</si>
  <si>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</si>
  <si>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</si>
  <si>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</si>
  <si>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</si>
  <si>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</si>
  <si>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</si>
  <si>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</si>
  <si>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</si>
  <si>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</si>
  <si>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</si>
  <si>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</si>
  <si>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</si>
  <si>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</si>
  <si>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</si>
  <si>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</si>
  <si>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</si>
  <si>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</si>
  <si>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</si>
  <si>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</si>
  <si>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</si>
  <si>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</si>
  <si>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</si>
  <si>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</si>
  <si>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</si>
  <si>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</si>
  <si>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</si>
  <si>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</si>
  <si>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</si>
  <si>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</si>
  <si>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</si>
  <si>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</si>
  <si>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</si>
  <si>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</si>
  <si>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</si>
  <si>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</si>
  <si>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</si>
  <si>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</si>
  <si>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</si>
  <si>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</si>
  <si>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</si>
  <si>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</si>
  <si>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</si>
  <si>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</si>
  <si>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</si>
  <si>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</si>
  <si>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</si>
  <si>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</si>
  <si>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</si>
  <si>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</si>
  <si>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</si>
  <si>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</si>
  <si>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</si>
  <si>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</si>
  <si>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</si>
  <si>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</si>
  <si>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</si>
  <si>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</si>
  <si>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</si>
  <si>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</si>
  <si>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</si>
  <si>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</si>
  <si>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</si>
  <si>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</si>
  <si>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</si>
  <si>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</si>
  <si>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</si>
  <si>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</si>
  <si>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</si>
  <si>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</si>
  <si>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</si>
  <si>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</si>
  <si>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</si>
  <si>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</si>
  <si>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</si>
  <si>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</si>
  <si>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</si>
  <si>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</si>
  <si>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</si>
  <si>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</si>
  <si>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</si>
  <si>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</si>
  <si>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</si>
  <si>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</si>
  <si>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</si>
  <si>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</si>
  <si>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</si>
  <si>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</si>
  <si>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</si>
  <si>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</si>
  <si>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</si>
  <si>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</si>
  <si>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</si>
  <si>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</si>
  <si>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</si>
  <si>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</si>
  <si>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</si>
  <si>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</si>
  <si>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</si>
  <si>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</si>
  <si>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</si>
  <si>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</si>
  <si>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</si>
  <si>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</si>
  <si>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</si>
  <si>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</si>
  <si>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</si>
  <si>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</si>
  <si>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</si>
  <si>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</si>
  <si>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</si>
  <si>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</si>
  <si>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</si>
  <si>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</si>
  <si>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</si>
  <si>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</si>
  <si>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</si>
  <si>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</si>
  <si>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</si>
  <si>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</si>
  <si>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</si>
  <si>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</si>
  <si>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</si>
  <si>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</si>
  <si>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</si>
  <si>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</si>
  <si>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</si>
  <si>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</si>
  <si>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</si>
  <si>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</si>
  <si>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</si>
  <si>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</si>
  <si>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</si>
  <si>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</si>
  <si>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</si>
  <si>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</si>
  <si>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</si>
  <si>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</si>
  <si>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</si>
  <si>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</si>
  <si>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</si>
  <si>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</si>
  <si>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</si>
  <si>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</si>
  <si>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</si>
  <si>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</si>
  <si>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</si>
  <si>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</si>
  <si>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</si>
  <si>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</si>
  <si>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</si>
  <si>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</si>
  <si>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</si>
  <si>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</si>
  <si>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</si>
  <si>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</si>
  <si>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</si>
  <si>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</si>
  <si>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</si>
  <si>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</si>
  <si>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</si>
  <si>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</si>
  <si>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</si>
  <si>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</si>
  <si>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</si>
  <si>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</si>
  <si>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</si>
  <si>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</si>
  <si>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</si>
  <si>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</si>
  <si>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</si>
  <si>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</si>
  <si>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</si>
  <si>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</si>
  <si>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</si>
  <si>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</si>
  <si>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</si>
  <si>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</si>
  <si>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</si>
  <si>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</si>
  <si>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</si>
  <si>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</si>
  <si>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</si>
  <si>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</si>
  <si>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</si>
  <si>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</si>
  <si>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</si>
  <si>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</si>
  <si>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</si>
  <si>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</si>
  <si>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</si>
  <si>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</si>
  <si>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</si>
  <si>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</si>
  <si>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</si>
  <si>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</si>
  <si>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</si>
  <si>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</si>
  <si>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</si>
  <si>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</si>
  <si>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</si>
  <si>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</si>
  <si>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</si>
  <si>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</si>
  <si>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</si>
  <si>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</si>
  <si>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</si>
  <si>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</si>
  <si>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</si>
  <si>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</si>
  <si>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</si>
  <si>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</si>
  <si>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</si>
  <si>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</si>
  <si>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</si>
  <si>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</si>
  <si>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</si>
  <si>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</si>
  <si>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</si>
  <si>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</si>
  <si>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</si>
  <si>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</si>
  <si>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</si>
  <si>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</si>
  <si>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</si>
  <si>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</si>
  <si>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</si>
  <si>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</si>
  <si>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</si>
  <si>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</si>
  <si>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</si>
  <si>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</si>
  <si>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</si>
  <si>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</si>
  <si>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</si>
  <si>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</si>
  <si>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</si>
  <si>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</si>
  <si>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</si>
  <si>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</si>
  <si>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</si>
  <si>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</si>
  <si>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</si>
  <si>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</si>
  <si>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</si>
  <si>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</si>
  <si>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</si>
  <si>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</si>
  <si>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</si>
  <si>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</si>
  <si>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</si>
  <si>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</si>
  <si>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</si>
  <si>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</si>
  <si>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</si>
  <si>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</si>
  <si>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</si>
  <si>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</si>
  <si>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</si>
  <si>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</si>
  <si>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</si>
  <si>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</si>
  <si>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</si>
  <si>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</si>
  <si>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</si>
  <si>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</si>
  <si>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</si>
  <si>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</si>
  <si>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</si>
  <si>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</si>
  <si>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</si>
  <si>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</si>
  <si>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</si>
  <si>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</si>
  <si>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</si>
  <si>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</si>
  <si>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</si>
  <si>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</si>
  <si>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</si>
  <si>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</si>
  <si>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</si>
  <si>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</si>
  <si>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</si>
  <si>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</si>
  <si>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</si>
  <si>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</si>
  <si>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</si>
  <si>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</si>
  <si>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</si>
  <si>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</si>
  <si>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</si>
  <si>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</si>
  <si>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</si>
  <si>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</si>
  <si>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</si>
  <si>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</si>
  <si>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</si>
  <si>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</si>
  <si>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</si>
  <si>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</si>
  <si>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</si>
  <si>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</si>
  <si>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</si>
  <si>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</si>
  <si>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</si>
  <si>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</si>
  <si>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</si>
  <si>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</si>
  <si>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</si>
  <si>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</si>
  <si>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</si>
  <si>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</si>
  <si>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</si>
  <si>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</si>
  <si>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</si>
  <si>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</si>
  <si>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</si>
  <si>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</si>
  <si>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</si>
  <si>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</si>
  <si>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</si>
  <si>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</si>
  <si>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</si>
  <si>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</si>
  <si>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</si>
  <si>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</si>
  <si>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</si>
  <si>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</si>
  <si>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</si>
  <si>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</si>
  <si>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</si>
  <si>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</si>
  <si>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</si>
  <si>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</si>
  <si>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</si>
  <si>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</si>
  <si>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</si>
  <si>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</si>
  <si>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</si>
  <si>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</si>
  <si>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</si>
  <si>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</si>
  <si>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</si>
  <si>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</si>
  <si>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</si>
  <si>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</si>
  <si>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</si>
  <si>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</si>
  <si>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</si>
  <si>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</si>
  <si>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</si>
  <si>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</si>
  <si>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</si>
  <si>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</si>
  <si>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</si>
  <si>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</si>
  <si>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</si>
  <si>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</si>
  <si>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</si>
  <si>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</si>
  <si>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</si>
  <si>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</si>
  <si>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</si>
  <si>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</si>
  <si>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</si>
  <si>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</si>
  <si>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</si>
  <si>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</si>
  <si>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</si>
  <si>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</si>
  <si>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</si>
  <si>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</si>
  <si>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</si>
  <si>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</si>
  <si>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</si>
  <si>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</si>
  <si>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</si>
  <si>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</si>
  <si>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</si>
  <si>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</si>
  <si>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</si>
  <si>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</si>
  <si>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</si>
  <si>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</si>
  <si>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</si>
  <si>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</si>
  <si>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</si>
  <si>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</si>
  <si>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</si>
  <si>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</si>
  <si>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</si>
  <si>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</si>
  <si>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</si>
  <si>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</si>
  <si>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</si>
  <si>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</si>
  <si>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</si>
  <si>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</si>
  <si>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</si>
  <si>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</si>
  <si>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</si>
  <si>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</si>
  <si>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</si>
  <si>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</si>
  <si>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</si>
  <si>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</si>
  <si>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</si>
  <si>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</si>
  <si>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</si>
  <si>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</si>
  <si>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</si>
  <si>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</si>
  <si>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</si>
  <si>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</si>
  <si>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</si>
  <si>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</si>
  <si>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</si>
  <si>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</si>
  <si>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</si>
  <si>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</si>
  <si>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</si>
  <si>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</si>
  <si>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</si>
  <si>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</si>
  <si>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</si>
  <si>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</si>
  <si>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</si>
  <si>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</si>
  <si>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</si>
  <si>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</si>
  <si>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</si>
  <si>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</si>
  <si>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</si>
  <si>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</si>
  <si>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</si>
  <si>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</si>
  <si>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</si>
  <si>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</si>
  <si>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</si>
  <si>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</si>
  <si>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</si>
  <si>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</si>
  <si>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</si>
  <si>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</si>
  <si>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</si>
  <si>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</si>
  <si>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</si>
  <si>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</si>
  <si>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</si>
  <si>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</si>
  <si>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</si>
  <si>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</si>
  <si>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</si>
  <si>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</si>
  <si>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</si>
  <si>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</si>
  <si>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</si>
  <si>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</si>
  <si>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</si>
  <si>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</si>
  <si>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</si>
  <si>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</si>
  <si>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</si>
  <si>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</si>
  <si>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</si>
  <si>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</si>
  <si>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</si>
  <si>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</si>
  <si>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</si>
  <si>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</si>
  <si>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</si>
  <si>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</si>
  <si>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</si>
  <si>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</si>
  <si>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</si>
  <si>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</si>
  <si>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</si>
  <si>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</si>
  <si>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</si>
  <si>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</si>
  <si>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</si>
  <si>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</si>
  <si>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</si>
  <si>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</si>
  <si>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</si>
  <si>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</si>
  <si>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</si>
  <si>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</si>
  <si>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</si>
  <si>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</si>
  <si>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</si>
  <si>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</si>
  <si>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</si>
  <si>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</si>
  <si>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</si>
  <si>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</si>
  <si>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</si>
  <si>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</si>
  <si>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</si>
  <si>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</si>
  <si>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</si>
  <si>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</si>
  <si>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</si>
  <si>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</si>
  <si>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</si>
  <si>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</si>
  <si>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</si>
  <si>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</si>
  <si>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</si>
  <si>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</si>
  <si>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</si>
  <si>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</si>
  <si>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</si>
  <si>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</si>
  <si>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</si>
  <si>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</si>
  <si>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</si>
  <si>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</si>
  <si>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</si>
  <si>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</si>
  <si>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</si>
  <si>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</si>
  <si>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</si>
  <si>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</si>
  <si>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</si>
  <si>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</si>
  <si>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</si>
  <si>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</si>
  <si>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</si>
  <si>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</si>
  <si>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</si>
  <si>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</si>
  <si>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</si>
  <si>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</si>
  <si>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</si>
  <si>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</si>
  <si>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</si>
  <si>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</si>
  <si>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</si>
  <si>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</si>
  <si>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</si>
  <si>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</si>
  <si>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</si>
  <si>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</si>
  <si>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</si>
  <si>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</si>
  <si>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</si>
  <si>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</si>
  <si>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</si>
  <si>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</si>
  <si>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</si>
  <si>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</si>
  <si>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</si>
  <si>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</si>
  <si>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</si>
  <si>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</si>
  <si>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</si>
  <si>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</si>
  <si>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</si>
  <si>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</si>
  <si>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</si>
  <si>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</si>
  <si>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</si>
  <si>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</si>
  <si>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</si>
  <si>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</si>
  <si>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</si>
  <si>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</si>
  <si>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</si>
  <si>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</si>
  <si>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</si>
  <si>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</si>
  <si>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</si>
  <si>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</si>
  <si>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</si>
  <si>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</si>
  <si>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</si>
  <si>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</si>
  <si>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</si>
  <si>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</si>
  <si>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</si>
  <si>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</si>
  <si>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</si>
  <si>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</si>
  <si>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</si>
  <si>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</si>
  <si>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</si>
  <si>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</si>
  <si>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</si>
  <si>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</si>
  <si>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</si>
  <si>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</si>
  <si>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</si>
  <si>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</si>
  <si>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</si>
  <si>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</si>
  <si>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</si>
  <si>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</si>
  <si>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</si>
  <si>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</si>
  <si>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</si>
  <si>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</si>
  <si>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</si>
  <si>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</si>
  <si>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</si>
  <si>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</si>
  <si>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</si>
  <si>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</si>
  <si>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</si>
  <si>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</si>
  <si>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</si>
  <si>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</si>
  <si>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</si>
  <si>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</si>
  <si>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</si>
  <si>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</si>
  <si>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</si>
  <si>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</si>
  <si>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</si>
  <si>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</si>
  <si>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</si>
  <si>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</si>
  <si>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</si>
  <si>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</si>
  <si>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</si>
  <si>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</si>
  <si>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</si>
  <si>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</si>
  <si>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</si>
  <si>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</si>
  <si>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</si>
  <si>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</si>
  <si>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</si>
  <si>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</si>
  <si>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</si>
  <si>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</si>
  <si>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</si>
  <si>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</si>
  <si>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</si>
  <si>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</si>
  <si>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</si>
  <si>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</si>
  <si>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</si>
  <si>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</si>
  <si>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</si>
  <si>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</si>
  <si>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</si>
  <si>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</si>
  <si>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</si>
  <si>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</si>
  <si>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</si>
  <si>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</si>
  <si>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</si>
  <si>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</si>
  <si>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</si>
  <si>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</si>
  <si>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</si>
  <si>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</si>
  <si>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</si>
  <si>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</si>
  <si>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</si>
  <si>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</si>
  <si>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</si>
  <si>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</si>
  <si>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</si>
  <si>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</si>
  <si>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</si>
  <si>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</si>
  <si>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</si>
  <si>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</si>
  <si>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</si>
  <si>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</si>
  <si>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</si>
  <si>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</si>
  <si>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</si>
  <si>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</si>
  <si>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</si>
  <si>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</si>
  <si>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</si>
  <si>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</si>
  <si>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</si>
  <si>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</si>
  <si>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</si>
  <si>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</si>
  <si>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</si>
  <si>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</si>
  <si>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</si>
  <si>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</si>
  <si>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</si>
  <si>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</si>
  <si>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</si>
  <si>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</si>
  <si>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</si>
  <si>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</si>
  <si>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</si>
  <si>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</si>
  <si>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</si>
  <si>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</si>
  <si>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</si>
  <si>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</si>
  <si>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</si>
  <si>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</si>
  <si>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</si>
  <si>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</si>
  <si>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</si>
  <si>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</si>
  <si>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</si>
  <si>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</si>
  <si>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</si>
  <si>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</si>
  <si>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</si>
  <si>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</si>
  <si>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</si>
  <si>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</si>
  <si>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</si>
  <si>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</si>
  <si>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</si>
  <si>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</si>
  <si>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</si>
  <si>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</si>
  <si>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</si>
  <si>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</si>
  <si>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</si>
  <si>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</si>
  <si>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</si>
  <si>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</si>
  <si>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</si>
  <si>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</si>
  <si>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</si>
  <si>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</si>
  <si>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</si>
  <si>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</si>
  <si>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</si>
  <si>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</si>
  <si>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</si>
  <si>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</si>
  <si>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</si>
  <si>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</si>
  <si>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</si>
  <si>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</si>
  <si>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</si>
  <si>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</si>
  <si>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</si>
  <si>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</si>
  <si>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</si>
  <si>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</si>
  <si>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</si>
  <si>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</si>
  <si>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</si>
  <si>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</si>
  <si>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</si>
  <si>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</si>
  <si>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</si>
  <si>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</si>
  <si>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</si>
  <si>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</si>
  <si>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</si>
  <si>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</si>
  <si>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</si>
  <si>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</si>
  <si>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</si>
  <si>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</si>
  <si>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</si>
  <si>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</si>
  <si>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</si>
  <si>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</si>
  <si>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</si>
  <si>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</si>
  <si>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</si>
  <si>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</si>
  <si>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</si>
  <si>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</si>
  <si>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</si>
  <si>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</si>
  <si>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</si>
  <si>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</si>
  <si>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</si>
  <si>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</si>
  <si>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</si>
  <si>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</si>
  <si>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</si>
  <si>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</si>
  <si>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</si>
  <si>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</si>
  <si>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</si>
  <si>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</si>
  <si>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</si>
  <si>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</si>
  <si>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</si>
  <si>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</si>
  <si>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</si>
  <si>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</si>
  <si>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</si>
  <si>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</si>
  <si>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</si>
  <si>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</si>
  <si>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</si>
  <si>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</si>
  <si>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</si>
  <si>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</si>
  <si>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</si>
  <si>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</si>
  <si>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</si>
  <si>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</si>
  <si>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</si>
  <si>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</si>
  <si>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</si>
  <si>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</si>
  <si>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</si>
  <si>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</si>
  <si>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</si>
  <si>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</si>
  <si>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</si>
  <si>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</si>
  <si>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</si>
  <si>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</si>
  <si>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</si>
  <si>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</si>
  <si>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</si>
  <si>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</si>
  <si>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</si>
  <si>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</si>
  <si>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</si>
  <si>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</si>
  <si>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</si>
  <si>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</si>
  <si>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</si>
  <si>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</si>
  <si>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</si>
  <si>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</si>
  <si>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</si>
  <si>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</si>
  <si>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</si>
  <si>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</si>
  <si>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</si>
  <si>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</si>
  <si>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</si>
  <si>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</si>
  <si>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</si>
  <si>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</si>
  <si>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</si>
  <si>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</si>
  <si>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</si>
  <si>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</si>
  <si>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</si>
  <si>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</si>
  <si>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</si>
  <si>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</si>
  <si>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</si>
  <si>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</si>
  <si>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</si>
  <si>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</si>
  <si>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</si>
  <si>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</si>
  <si>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</si>
  <si>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</si>
  <si>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</si>
  <si>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</si>
  <si>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</si>
  <si>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</si>
  <si>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</si>
  <si>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</si>
  <si>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</si>
  <si>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</si>
  <si>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</si>
  <si>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</si>
  <si>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</si>
  <si>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</si>
  <si>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</si>
  <si>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</si>
  <si>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</si>
  <si>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</si>
  <si>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</si>
  <si>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</si>
  <si>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</si>
  <si>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</si>
  <si>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</si>
  <si>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</si>
  <si>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</si>
  <si>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</si>
  <si>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</si>
  <si>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</si>
  <si>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</si>
  <si>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</si>
  <si>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</si>
  <si>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</si>
  <si>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</si>
  <si>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</si>
  <si>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</si>
  <si>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</si>
  <si>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</si>
  <si>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</si>
  <si>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</si>
  <si>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</si>
  <si>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</si>
  <si>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</si>
  <si>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</si>
  <si>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</si>
  <si>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</si>
  <si>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</si>
  <si>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</si>
  <si>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</si>
  <si>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</si>
  <si>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</si>
  <si>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</si>
  <si>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</si>
  <si>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</si>
  <si>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</si>
  <si>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</si>
  <si>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</si>
  <si>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</si>
  <si>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</si>
  <si>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</si>
  <si>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</si>
  <si>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</si>
  <si>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</si>
  <si>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</si>
  <si>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</si>
  <si>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</si>
  <si>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</si>
  <si>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</si>
  <si>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</si>
  <si>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</si>
  <si>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</si>
  <si>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</si>
  <si>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</si>
  <si>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</si>
  <si>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</si>
  <si>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</si>
  <si>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</si>
  <si>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</si>
  <si>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</si>
  <si>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</si>
  <si>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</si>
  <si>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</si>
  <si>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</si>
  <si>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</si>
  <si>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</si>
  <si>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</si>
  <si>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</si>
  <si>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</si>
  <si>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</si>
  <si>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</si>
  <si>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</si>
  <si>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</si>
  <si>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</si>
  <si>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</si>
  <si>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</si>
  <si>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</si>
  <si>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</si>
  <si>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</si>
  <si>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</si>
  <si>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</si>
  <si>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</si>
  <si>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</si>
  <si>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</si>
  <si>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</si>
  <si>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</si>
  <si>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</si>
  <si>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</si>
  <si>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</si>
  <si>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</si>
  <si>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</si>
  <si>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</si>
  <si>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</si>
  <si>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</si>
  <si>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</si>
  <si>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</si>
  <si>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</si>
  <si>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</si>
  <si>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</si>
  <si>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</si>
  <si>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</si>
  <si>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</si>
  <si>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</si>
  <si>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</si>
  <si>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</si>
  <si>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</si>
  <si>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</si>
  <si>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</si>
  <si>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</si>
  <si>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</si>
  <si>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</si>
  <si>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</si>
  <si>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</si>
  <si>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</si>
  <si>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</si>
  <si>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</si>
  <si>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</si>
  <si>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</si>
  <si>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</si>
  <si>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</si>
  <si>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</si>
  <si>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</si>
  <si>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</si>
  <si>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</si>
  <si>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</si>
  <si>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</si>
  <si>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</si>
  <si>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</si>
  <si>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</si>
  <si>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</si>
  <si>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</si>
  <si>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</si>
  <si>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</si>
  <si>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</si>
  <si>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</si>
  <si>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</si>
  <si>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</si>
  <si>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</si>
  <si>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</si>
  <si>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</si>
  <si>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</si>
  <si>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</si>
  <si>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</si>
  <si>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</si>
  <si>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</si>
  <si>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</si>
  <si>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</si>
  <si>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</si>
  <si>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</si>
  <si>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</si>
  <si>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</si>
  <si>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</si>
  <si>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</si>
  <si>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</si>
  <si>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</si>
  <si>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</si>
  <si>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</si>
  <si>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</si>
  <si>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</si>
  <si>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</si>
  <si>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</si>
  <si>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</si>
  <si>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</si>
  <si>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</si>
  <si>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</si>
  <si>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</si>
  <si>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</si>
  <si>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</si>
  <si>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</si>
  <si>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</si>
  <si>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</si>
  <si>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</si>
  <si>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</si>
  <si>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</si>
  <si>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</si>
  <si>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</si>
  <si>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</si>
  <si>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</si>
  <si>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</si>
  <si>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</si>
  <si>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</si>
  <si>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</si>
  <si>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</si>
  <si>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</si>
  <si>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</si>
  <si>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</si>
  <si>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</si>
  <si>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</si>
  <si>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</si>
  <si>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</si>
  <si>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</si>
  <si>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</si>
  <si>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</si>
  <si>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</si>
  <si>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</si>
  <si>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</si>
  <si>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</si>
  <si>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</si>
  <si>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</si>
  <si>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</si>
  <si>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</si>
  <si>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</si>
  <si>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</si>
  <si>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</si>
  <si>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</si>
  <si>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</si>
  <si>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</si>
  <si>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</si>
  <si>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</si>
  <si>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</si>
  <si>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</si>
  <si>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</si>
  <si>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</si>
  <si>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</si>
  <si>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</si>
  <si>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</si>
  <si>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</si>
  <si>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</si>
  <si>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</si>
  <si>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</si>
  <si>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</si>
  <si>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</si>
  <si>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</si>
  <si>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</si>
  <si>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</si>
  <si>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</si>
  <si>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</si>
  <si>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</si>
  <si>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</si>
  <si>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</si>
  <si>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</si>
  <si>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</si>
  <si>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</si>
  <si>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</si>
  <si>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</si>
  <si>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</si>
  <si>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</si>
  <si>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</si>
  <si>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</si>
  <si>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</si>
  <si>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</si>
  <si>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</si>
  <si>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</si>
  <si>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</si>
  <si>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</si>
  <si>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</si>
  <si>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</si>
  <si>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</si>
  <si>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</si>
  <si>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</si>
  <si>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</si>
  <si>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</si>
  <si>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</si>
  <si>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</si>
  <si>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</si>
  <si>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</si>
  <si>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</si>
  <si>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</si>
  <si>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</si>
  <si>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</si>
  <si>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</si>
  <si>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</si>
  <si>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</si>
  <si>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</si>
  <si>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</si>
  <si>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</si>
  <si>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</si>
  <si>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</si>
  <si>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</si>
  <si>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</si>
  <si>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</si>
  <si>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</si>
  <si>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</si>
  <si>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</si>
  <si>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</si>
  <si>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</si>
  <si>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</si>
  <si>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</si>
  <si>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</si>
  <si>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</si>
  <si>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</si>
  <si>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</si>
  <si>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</si>
  <si>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</si>
  <si>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</si>
  <si>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</si>
  <si>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</si>
  <si>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</si>
  <si>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</si>
  <si>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</si>
  <si>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</si>
  <si>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</si>
  <si>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</si>
  <si>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</si>
  <si>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</si>
  <si>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</si>
  <si>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</si>
  <si>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</si>
  <si>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</si>
  <si>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</si>
  <si>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</si>
  <si>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</si>
  <si>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</si>
  <si>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</si>
  <si>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</si>
  <si>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</si>
  <si>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</si>
  <si>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</si>
  <si>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</si>
  <si>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</si>
  <si>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</si>
  <si>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</si>
  <si>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</si>
  <si>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</si>
  <si>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</si>
  <si>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</si>
  <si>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</si>
  <si>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</si>
  <si>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</si>
  <si>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</si>
  <si>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</si>
  <si>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</si>
  <si>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</si>
  <si>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</si>
  <si>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</si>
  <si>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</si>
  <si>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</si>
  <si>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</si>
  <si>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</si>
  <si>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</si>
  <si>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</si>
  <si>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</si>
  <si>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</si>
  <si>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</si>
  <si>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</si>
  <si>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</si>
  <si>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</si>
  <si>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</si>
  <si>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</si>
  <si>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</si>
  <si>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</si>
  <si>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</si>
  <si>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</si>
  <si>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</si>
  <si>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</si>
  <si>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</si>
  <si>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</si>
  <si>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</si>
  <si>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</si>
  <si>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</si>
  <si>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</si>
  <si>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</si>
  <si>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</si>
  <si>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</si>
  <si>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</si>
  <si>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</si>
  <si>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</si>
  <si>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</si>
  <si>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</si>
  <si>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</si>
  <si>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</si>
  <si>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</si>
  <si>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</si>
  <si>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</si>
  <si>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</si>
  <si>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</si>
  <si>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</si>
  <si>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</si>
  <si>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</si>
  <si>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</si>
  <si>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</si>
  <si>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</si>
  <si>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</si>
  <si>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</si>
  <si>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</si>
  <si>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</si>
  <si>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</si>
  <si>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</si>
  <si>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</si>
  <si>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</si>
  <si>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</si>
  <si>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</si>
  <si>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</si>
  <si>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</si>
  <si>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</si>
  <si>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</si>
  <si>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</si>
  <si>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</si>
  <si>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</si>
  <si>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</si>
  <si>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</si>
  <si>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</si>
  <si>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</si>
  <si>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</si>
  <si>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</si>
  <si>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</si>
  <si>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</si>
  <si>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</si>
  <si>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</si>
  <si>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</si>
  <si>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</si>
  <si>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</si>
  <si>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</si>
  <si>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</si>
  <si>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</si>
  <si>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</si>
  <si>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</si>
  <si>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</si>
  <si>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</si>
  <si>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</si>
  <si>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</si>
  <si>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</si>
  <si>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</si>
  <si>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</si>
  <si>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</si>
  <si>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</si>
  <si>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</si>
  <si>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</si>
  <si>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</si>
  <si>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</si>
  <si>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</si>
  <si>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</si>
  <si>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</si>
  <si>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</si>
  <si>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</si>
  <si>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</si>
  <si>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</si>
  <si>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</si>
  <si>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</si>
  <si>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</si>
  <si>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</si>
  <si>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</si>
  <si>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</si>
  <si>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</si>
  <si>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</si>
  <si>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</si>
  <si>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</si>
  <si>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</si>
  <si>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</si>
  <si>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</si>
  <si>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</si>
  <si>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</si>
  <si>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</si>
  <si>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</si>
  <si>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</si>
  <si>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</si>
  <si>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</si>
  <si>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</si>
  <si>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</si>
  <si>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</si>
  <si>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</si>
  <si>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</si>
  <si>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</si>
  <si>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</si>
  <si>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</si>
  <si>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</si>
  <si>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</si>
  <si>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</si>
  <si>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</si>
  <si>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</si>
  <si>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</si>
  <si>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</si>
  <si>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</si>
  <si>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</si>
  <si>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</si>
  <si>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</si>
  <si>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</si>
  <si>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</si>
  <si>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</si>
  <si>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</si>
  <si>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</si>
  <si>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</si>
  <si>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</si>
  <si>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</si>
  <si>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</si>
  <si>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</si>
  <si>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</si>
  <si>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</si>
  <si>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</si>
  <si>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</si>
  <si>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</si>
  <si>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</si>
  <si>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</si>
  <si>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</si>
  <si>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</si>
  <si>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</si>
  <si>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</si>
  <si>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</si>
  <si>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</si>
  <si>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</si>
  <si>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</si>
  <si>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</si>
  <si>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</si>
  <si>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</si>
  <si>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</si>
  <si>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</si>
  <si>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</si>
  <si>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</si>
  <si>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</si>
  <si>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</si>
  <si>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</si>
  <si>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</si>
  <si>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</si>
  <si>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</si>
  <si>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</si>
  <si>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</si>
  <si>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</si>
  <si>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</si>
  <si>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</si>
  <si>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</si>
  <si>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</si>
  <si>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</si>
  <si>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</si>
  <si>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</si>
  <si>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</si>
  <si>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</si>
  <si>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</si>
  <si>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</si>
  <si>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</si>
  <si>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</si>
  <si>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</si>
  <si>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</si>
  <si>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</si>
  <si>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</si>
  <si>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</si>
  <si>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</si>
  <si>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</si>
  <si>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</si>
  <si>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</si>
  <si>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</si>
  <si>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</si>
  <si>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</si>
  <si>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</si>
  <si>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</si>
  <si>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</si>
  <si>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</si>
  <si>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</si>
  <si>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</si>
  <si>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</si>
  <si>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</si>
  <si>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</si>
  <si>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</si>
  <si>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</si>
  <si>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</si>
  <si>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</si>
  <si>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</si>
  <si>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</si>
  <si>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</si>
  <si>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</si>
  <si>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</si>
  <si>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</si>
  <si>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</si>
  <si>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</si>
  <si>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</si>
  <si>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</si>
  <si>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</si>
  <si>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</si>
  <si>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</si>
  <si>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</si>
  <si>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</si>
  <si>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</si>
  <si>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</si>
  <si>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</si>
  <si>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</si>
  <si>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</si>
  <si>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</si>
  <si>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</si>
  <si>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</si>
  <si>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</si>
  <si>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</si>
  <si>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</si>
  <si>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</si>
  <si>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</si>
  <si>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</si>
  <si>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</si>
  <si>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</si>
  <si>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</si>
  <si>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</si>
  <si>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</si>
  <si>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</si>
  <si>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</si>
  <si>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</si>
  <si>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</si>
  <si>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</si>
  <si>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</si>
  <si>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</si>
  <si>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</si>
  <si>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</si>
  <si>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</si>
  <si>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</si>
  <si>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</si>
  <si>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</si>
  <si>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</si>
  <si>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</si>
  <si>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</si>
  <si>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</si>
  <si>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</si>
  <si>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</si>
  <si>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</si>
  <si>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</si>
  <si>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</si>
  <si>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</si>
  <si>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</si>
  <si>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</si>
  <si>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</si>
  <si>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</si>
  <si>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</si>
  <si>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</si>
  <si>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</si>
  <si>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</si>
  <si>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</si>
  <si>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</si>
  <si>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</si>
  <si>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</si>
  <si>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</si>
  <si>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</si>
  <si>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</si>
  <si>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</si>
  <si>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</si>
  <si>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</si>
  <si>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</si>
  <si>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</si>
  <si>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</si>
  <si>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</si>
  <si>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</si>
  <si>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</si>
  <si>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</si>
  <si>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</si>
  <si>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</si>
  <si>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</si>
  <si>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</si>
  <si>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</si>
  <si>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</si>
  <si>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</si>
  <si>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</si>
  <si>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</si>
  <si>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</si>
  <si>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</si>
  <si>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</si>
  <si>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</si>
  <si>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</si>
  <si>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</si>
  <si>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</si>
  <si>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</si>
  <si>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</si>
  <si>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</si>
  <si>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</si>
  <si>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</si>
  <si>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</si>
  <si>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</si>
  <si>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</si>
  <si>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</si>
  <si>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</si>
  <si>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</si>
  <si>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</si>
  <si>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</si>
  <si>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</si>
  <si>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</si>
  <si>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</si>
  <si>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</si>
  <si>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</si>
  <si>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</si>
  <si>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</si>
  <si>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</si>
  <si>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</si>
  <si>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</si>
  <si>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</si>
  <si>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</si>
  <si>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</si>
  <si>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</si>
  <si>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</si>
  <si>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</si>
  <si>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</si>
  <si>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</si>
  <si>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</si>
  <si>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</si>
  <si>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</si>
  <si>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</si>
  <si>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</si>
  <si>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</si>
  <si>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</si>
  <si>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</si>
  <si>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</si>
  <si>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</si>
  <si>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</si>
  <si>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</si>
  <si>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</si>
  <si>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</si>
  <si>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</si>
  <si>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</si>
  <si>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</si>
  <si>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</si>
  <si>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</si>
  <si>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</si>
  <si>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</si>
  <si>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</si>
  <si>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</si>
  <si>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</si>
  <si>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</si>
  <si>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</si>
  <si>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</si>
  <si>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</si>
  <si>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</si>
  <si>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</si>
  <si>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</si>
  <si>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</si>
  <si>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</si>
  <si>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</si>
  <si>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</si>
  <si>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</si>
  <si>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</si>
  <si>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</si>
  <si>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</si>
  <si>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</si>
  <si>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</si>
  <si>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</si>
  <si>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</si>
  <si>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</si>
  <si>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</si>
  <si>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</si>
  <si>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</si>
  <si>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</si>
  <si>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</si>
  <si>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</si>
  <si>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</si>
  <si>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</si>
  <si>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</si>
  <si>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</si>
  <si>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</si>
  <si>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</si>
  <si>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</si>
  <si>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</si>
  <si>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</si>
  <si>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</si>
  <si>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</si>
  <si>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</si>
  <si>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</si>
  <si>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</si>
  <si>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</si>
  <si>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</si>
  <si>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</si>
  <si>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</si>
  <si>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</si>
  <si>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</si>
  <si>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</si>
  <si>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</si>
  <si>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</si>
  <si>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</si>
  <si>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</si>
  <si>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</si>
  <si>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</si>
  <si>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</si>
  <si>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</si>
  <si>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</si>
  <si>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</si>
  <si>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</si>
  <si>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</si>
  <si>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</si>
  <si>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</si>
  <si>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</si>
  <si>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</si>
  <si>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</si>
  <si>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</si>
  <si>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</si>
  <si>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</si>
  <si>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</si>
  <si>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</si>
  <si>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</si>
  <si>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</si>
  <si>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</si>
  <si>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</si>
  <si>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</si>
  <si>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</si>
  <si>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</si>
  <si>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</si>
  <si>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</si>
  <si>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</si>
  <si>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</si>
  <si>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</si>
  <si>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</si>
  <si>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</si>
  <si>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</si>
  <si>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</si>
  <si>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</si>
  <si>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</si>
  <si>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</si>
  <si>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</si>
  <si>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</si>
  <si>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</si>
  <si>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</si>
  <si>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</si>
  <si>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</si>
  <si>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</si>
  <si>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</si>
  <si>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</si>
  <si>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</si>
  <si>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</si>
  <si>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</si>
  <si>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</si>
  <si>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</si>
  <si>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</si>
  <si>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</si>
  <si>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</si>
  <si>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</si>
  <si>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</si>
  <si>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</si>
  <si>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</si>
  <si>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</si>
  <si>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</si>
  <si>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</si>
  <si>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</si>
  <si>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</si>
  <si>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</si>
  <si>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</si>
  <si>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</si>
  <si>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</si>
  <si>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</si>
  <si>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</si>
  <si>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</si>
  <si>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</si>
  <si>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</si>
  <si>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</si>
  <si>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</si>
  <si>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</si>
  <si>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</si>
  <si>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</si>
  <si>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</si>
  <si>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</si>
  <si>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</si>
  <si>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</si>
  <si>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</si>
  <si>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</si>
  <si>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</si>
  <si>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</si>
  <si>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</si>
  <si>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</si>
  <si>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</si>
  <si>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</si>
  <si>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</si>
  <si>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</si>
  <si>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</si>
  <si>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</si>
  <si>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</si>
  <si>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</si>
  <si>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</si>
  <si>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</si>
  <si>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</si>
  <si>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</si>
  <si>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</si>
  <si>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</si>
  <si>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</si>
  <si>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</si>
  <si>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</si>
  <si>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</si>
  <si>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</si>
  <si>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</si>
  <si>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</si>
  <si>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</si>
  <si>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</si>
  <si>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</si>
  <si>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</si>
  <si>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</si>
  <si>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</si>
  <si>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</si>
  <si>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</si>
  <si>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</si>
  <si>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</si>
  <si>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</si>
  <si>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</si>
  <si>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</si>
  <si>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</si>
  <si>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</si>
  <si>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</si>
  <si>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</si>
  <si>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</si>
  <si>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</si>
  <si>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</si>
  <si>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</si>
  <si>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</si>
  <si>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</si>
  <si>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</si>
  <si>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</si>
  <si>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</si>
  <si>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</si>
  <si>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</si>
  <si>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</si>
  <si>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</si>
  <si>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</si>
  <si>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</si>
  <si>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</si>
  <si>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</si>
  <si>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</si>
  <si>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</si>
  <si>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</si>
  <si>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</si>
  <si>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</si>
  <si>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</si>
  <si>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</si>
  <si>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</si>
  <si>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</si>
  <si>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</si>
  <si>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</si>
  <si>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</si>
  <si>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</si>
  <si>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</si>
  <si>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</si>
  <si>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</si>
  <si>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</si>
  <si>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</si>
  <si>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</si>
  <si>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</si>
  <si>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</si>
  <si>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</si>
  <si>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</si>
  <si>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</si>
  <si>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</si>
  <si>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</si>
  <si>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</si>
  <si>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</si>
  <si>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</si>
  <si>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</si>
  <si>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</si>
  <si>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</si>
  <si>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</si>
  <si>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</si>
  <si>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</si>
  <si>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</si>
  <si>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</si>
  <si>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</si>
  <si>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</si>
  <si>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</si>
  <si>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</si>
  <si>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</si>
  <si>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</si>
  <si>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</si>
  <si>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</si>
  <si>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</si>
  <si>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</si>
  <si>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</si>
  <si>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</si>
  <si>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</si>
  <si>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</si>
  <si>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</si>
  <si>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</si>
  <si>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</si>
  <si>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</si>
  <si>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</si>
  <si>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</si>
  <si>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</si>
  <si>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</si>
  <si>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</si>
  <si>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</si>
  <si>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</si>
  <si>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</si>
  <si>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</si>
  <si>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</si>
  <si>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</si>
  <si>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</si>
  <si>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</si>
  <si>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</si>
  <si>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</si>
  <si>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</si>
  <si>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</si>
  <si>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</si>
  <si>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</si>
  <si>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</si>
  <si>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</si>
  <si>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</si>
  <si>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</si>
  <si>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</si>
  <si>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</si>
  <si>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</si>
  <si>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</si>
  <si>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</si>
  <si>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</si>
  <si>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</si>
  <si>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</si>
  <si>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</si>
  <si>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</si>
  <si>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</si>
  <si>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</si>
  <si>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</si>
  <si>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</si>
  <si>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</si>
  <si>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</si>
  <si>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</si>
  <si>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</si>
  <si>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</si>
  <si>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</si>
  <si>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</si>
  <si>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</si>
  <si>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</si>
  <si>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</si>
  <si>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</si>
  <si>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</si>
  <si>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</si>
  <si>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</si>
  <si>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</si>
  <si>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</si>
  <si>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</si>
  <si>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</si>
  <si>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</si>
  <si>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</si>
  <si>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</si>
  <si>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</si>
  <si>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</si>
  <si>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</si>
  <si>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</si>
  <si>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</si>
  <si>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</si>
  <si>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</si>
  <si>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</si>
  <si>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</si>
  <si>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</si>
  <si>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</si>
  <si>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</si>
  <si>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</si>
  <si>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</si>
  <si>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</si>
  <si>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</si>
  <si>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</si>
  <si>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</si>
  <si>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</si>
  <si>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</si>
  <si>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</si>
  <si>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</si>
  <si>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</si>
  <si>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</si>
  <si>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</si>
  <si>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</si>
  <si>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</si>
  <si>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</si>
  <si>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</si>
  <si>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</si>
  <si>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</si>
  <si>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</si>
  <si>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</si>
  <si>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</si>
  <si>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</si>
  <si>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</si>
  <si>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</si>
  <si>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</si>
  <si>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</si>
  <si>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</si>
  <si>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</si>
  <si>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</si>
  <si>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</si>
  <si>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</si>
  <si>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</si>
  <si>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</si>
  <si>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</si>
  <si>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</si>
  <si>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</si>
  <si>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</si>
  <si>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</si>
  <si>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</si>
  <si>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</si>
  <si>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</si>
  <si>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</si>
  <si>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</si>
  <si>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</si>
  <si>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</si>
  <si>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</si>
  <si>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</si>
  <si>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</si>
  <si>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</si>
  <si>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</si>
  <si>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</si>
  <si>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</si>
  <si>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</si>
  <si>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</si>
  <si>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</si>
  <si>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</si>
  <si>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</si>
  <si>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</si>
  <si>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</si>
  <si>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</si>
  <si>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</si>
  <si>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</si>
  <si>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</si>
  <si>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</si>
  <si>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</si>
  <si>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</si>
  <si>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</si>
  <si>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</si>
  <si>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</si>
  <si>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</si>
  <si>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</si>
  <si>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</si>
  <si>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</si>
  <si>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</si>
  <si>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</si>
  <si>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</si>
  <si>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</si>
  <si>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</si>
  <si>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</si>
  <si>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</si>
  <si>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</si>
  <si>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</si>
  <si>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</si>
  <si>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</si>
  <si>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</si>
  <si>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</si>
  <si>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</si>
  <si>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</si>
  <si>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</si>
  <si>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</si>
  <si>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</si>
  <si>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</si>
  <si>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</si>
  <si>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</si>
  <si>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</si>
  <si>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</si>
  <si>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</si>
  <si>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</si>
  <si>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</si>
  <si>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</si>
  <si>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</si>
  <si>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</si>
  <si>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</si>
  <si>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</si>
  <si>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</si>
  <si>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</si>
  <si>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</si>
  <si>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</si>
  <si>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</si>
  <si>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</si>
  <si>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</si>
  <si>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</si>
  <si>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</si>
  <si>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</si>
  <si>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</si>
  <si>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</si>
  <si>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</si>
  <si>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</si>
  <si>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</si>
  <si>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</si>
  <si>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</si>
  <si>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</si>
  <si>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</si>
  <si>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</si>
  <si>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</si>
  <si>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</si>
  <si>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</si>
  <si>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</si>
  <si>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</si>
  <si>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</si>
  <si>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</si>
  <si>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</si>
  <si>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</si>
  <si>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</si>
  <si>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</si>
  <si>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</si>
  <si>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</si>
  <si>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</si>
  <si>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</si>
  <si>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</si>
  <si>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</si>
  <si>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</si>
  <si>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</si>
  <si>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</si>
  <si>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</si>
  <si>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</si>
  <si>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</si>
  <si>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</si>
  <si>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</si>
  <si>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</si>
  <si>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</si>
  <si>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</si>
  <si>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</si>
  <si>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</si>
  <si>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</si>
  <si>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</si>
  <si>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</si>
  <si>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</si>
  <si>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</si>
  <si>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</si>
  <si>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</si>
  <si>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</si>
  <si>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</si>
  <si>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</si>
  <si>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</si>
  <si>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</si>
  <si>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</si>
  <si>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</si>
  <si>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</si>
  <si>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</si>
  <si>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</si>
  <si>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</si>
  <si>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</si>
  <si>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</si>
  <si>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</si>
  <si>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</si>
  <si>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</si>
  <si>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</si>
  <si>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</si>
  <si>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</si>
  <si>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</si>
  <si>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</si>
  <si>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</si>
  <si>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</si>
  <si>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</si>
  <si>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</si>
  <si>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</si>
  <si>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</si>
  <si>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</si>
  <si>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</si>
  <si>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</si>
  <si>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</si>
  <si>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</si>
  <si>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</si>
  <si>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</si>
  <si>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</si>
  <si>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</si>
  <si>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</si>
  <si>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</si>
  <si>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</si>
  <si>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</si>
  <si>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</si>
  <si>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</si>
  <si>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</si>
  <si>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</si>
  <si>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</si>
  <si>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</si>
  <si>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</si>
  <si>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</si>
  <si>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</si>
  <si>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</si>
  <si>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</si>
  <si>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</si>
  <si>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</si>
  <si>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</si>
  <si>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</si>
  <si>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</si>
  <si>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</si>
  <si>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</si>
  <si>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</si>
  <si>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</si>
  <si>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</si>
  <si>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</si>
  <si>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</si>
  <si>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</si>
  <si>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</si>
  <si>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</si>
  <si>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</si>
  <si>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</si>
  <si>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</si>
  <si>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</si>
  <si>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</si>
  <si>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</si>
  <si>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</si>
  <si>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</si>
  <si>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</si>
  <si>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</si>
  <si>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</si>
  <si>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</si>
  <si>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</si>
  <si>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</si>
  <si>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</si>
  <si>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</si>
  <si>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</si>
  <si>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</si>
  <si>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</si>
  <si>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</si>
  <si>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</si>
  <si>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</si>
  <si>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</si>
  <si>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</si>
  <si>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</si>
  <si>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</si>
  <si>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</si>
  <si>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</si>
  <si>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</si>
  <si>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</si>
  <si>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</si>
  <si>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</si>
  <si>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</si>
  <si>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</si>
  <si>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</si>
  <si>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</si>
  <si>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</si>
  <si>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</si>
  <si>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</si>
  <si>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</si>
  <si>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</si>
  <si>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</si>
  <si>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</si>
  <si>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</si>
  <si>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</si>
  <si>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</si>
  <si>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</si>
  <si>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</si>
  <si>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</si>
  <si>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</si>
  <si>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</si>
  <si>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</si>
  <si>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</si>
  <si>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</si>
  <si>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</si>
  <si>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</si>
  <si>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</si>
  <si>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</si>
  <si>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</si>
  <si>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</si>
  <si>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</si>
  <si>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</si>
  <si>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</si>
  <si>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</si>
  <si>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</si>
  <si>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</si>
  <si>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</si>
  <si>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</si>
  <si>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</si>
  <si>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</si>
  <si>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</si>
  <si>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</si>
  <si>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</si>
  <si>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</si>
  <si>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</si>
  <si>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</si>
  <si>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</si>
  <si>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</si>
  <si>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</si>
  <si>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</si>
  <si>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</si>
  <si>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</si>
  <si>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</si>
  <si>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</si>
  <si>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</si>
  <si>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</si>
  <si>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</si>
  <si>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</si>
  <si>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</si>
  <si>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</si>
  <si>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</si>
  <si>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</si>
  <si>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</si>
  <si>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</si>
  <si>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</si>
  <si>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</si>
  <si>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</si>
  <si>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</si>
  <si>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</si>
  <si>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</si>
  <si>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</si>
  <si>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</si>
  <si>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</si>
  <si>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</si>
  <si>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</si>
  <si>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</si>
  <si>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</si>
  <si>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</si>
  <si>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</si>
  <si>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</si>
  <si>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</si>
  <si>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</si>
  <si>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</si>
  <si>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</si>
  <si>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</si>
  <si>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</si>
  <si>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</si>
  <si>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</si>
  <si>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</si>
  <si>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</si>
  <si>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</si>
  <si>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</si>
  <si>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</si>
  <si>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</si>
  <si>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</si>
  <si>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</si>
  <si>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</si>
  <si>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</si>
  <si>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</si>
  <si>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</si>
  <si>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</si>
  <si>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</si>
  <si>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</si>
  <si>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</si>
  <si>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</si>
  <si>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</si>
  <si>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</si>
  <si>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</si>
  <si>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</si>
  <si>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</si>
  <si>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</si>
  <si>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</si>
  <si>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</si>
  <si>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</si>
  <si>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</si>
  <si>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</si>
  <si>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</si>
  <si>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</si>
  <si>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</si>
  <si>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</si>
  <si>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</si>
  <si>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</si>
  <si>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</si>
  <si>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</si>
  <si>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</si>
  <si>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</si>
  <si>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</si>
  <si>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</si>
  <si>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</si>
  <si>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</si>
  <si>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</si>
  <si>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</si>
  <si>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</si>
  <si>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</si>
  <si>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</si>
  <si>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</si>
  <si>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</si>
  <si>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</si>
  <si>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</si>
  <si>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</si>
  <si>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</si>
  <si>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</si>
  <si>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</si>
  <si>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</si>
  <si>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</si>
  <si>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</si>
  <si>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</si>
  <si>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</si>
  <si>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</si>
  <si>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</si>
  <si>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</si>
  <si>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</si>
  <si>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</si>
  <si>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</si>
  <si>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</si>
  <si>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</si>
  <si>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</si>
  <si>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</si>
  <si>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</si>
  <si>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</si>
  <si>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</si>
  <si>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</si>
  <si>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</si>
  <si>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</si>
  <si>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</si>
  <si>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</si>
  <si>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</si>
  <si>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</si>
  <si>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</si>
  <si>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</si>
  <si>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</si>
  <si>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</si>
  <si>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</si>
  <si>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</si>
  <si>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</si>
  <si>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</si>
  <si>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</si>
  <si>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</si>
  <si>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</si>
  <si>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</si>
  <si>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</si>
  <si>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</si>
  <si>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</si>
  <si>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</si>
  <si>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</si>
  <si>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</si>
  <si>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</si>
  <si>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</si>
  <si>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</si>
  <si>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</si>
  <si>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</si>
  <si>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</si>
  <si>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</si>
  <si>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</si>
  <si>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</si>
  <si>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</si>
  <si>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</si>
  <si>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</si>
  <si>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</si>
  <si>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</si>
  <si>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</si>
  <si>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</si>
  <si>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</si>
  <si>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</si>
  <si>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</si>
  <si>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</si>
  <si>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</si>
  <si>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</si>
  <si>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</si>
  <si>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</si>
  <si>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</si>
  <si>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</si>
  <si>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</si>
  <si>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</si>
  <si>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</si>
  <si>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</si>
  <si>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</si>
  <si>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</si>
  <si>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</si>
  <si>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</si>
  <si>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</si>
  <si>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</si>
  <si>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</si>
  <si>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</si>
  <si>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</si>
  <si>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</si>
  <si>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</si>
  <si>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</si>
  <si>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</si>
  <si>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</si>
  <si>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</si>
  <si>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</si>
  <si>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</si>
  <si>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</si>
  <si>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</si>
  <si>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</si>
  <si>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</si>
  <si>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</si>
  <si>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</si>
  <si>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</si>
  <si>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</si>
  <si>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</si>
  <si>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</si>
  <si>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</si>
  <si>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</si>
  <si>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</si>
  <si>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</si>
  <si>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</si>
  <si>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</si>
  <si>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</si>
  <si>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</si>
  <si>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</si>
  <si>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</si>
  <si>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</si>
  <si>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</si>
  <si>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</si>
  <si>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</si>
  <si>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</si>
  <si>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</si>
  <si>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</si>
  <si>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</si>
  <si>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</si>
  <si>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</si>
  <si>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</si>
  <si>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</si>
  <si>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</si>
  <si>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</si>
  <si>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</si>
  <si>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</si>
  <si>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</si>
  <si>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</si>
  <si>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</si>
  <si>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</si>
  <si>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</si>
  <si>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</si>
  <si>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</si>
  <si>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</si>
  <si>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</si>
  <si>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</si>
  <si>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</si>
  <si>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</si>
  <si>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</si>
  <si>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</si>
  <si>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</si>
  <si>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</si>
  <si>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</si>
  <si>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</si>
  <si>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</si>
  <si>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</si>
  <si>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</si>
  <si>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</si>
  <si>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</si>
  <si>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</si>
  <si>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</si>
  <si>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</si>
  <si>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</si>
  <si>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</si>
  <si>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</si>
  <si>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</si>
  <si>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</si>
  <si>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</si>
  <si>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</si>
  <si>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</si>
  <si>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</si>
  <si>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</si>
  <si>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</si>
  <si>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</si>
  <si>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</si>
  <si>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</si>
  <si>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</si>
  <si>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</si>
  <si>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</si>
  <si>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</si>
  <si>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</si>
  <si>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</si>
  <si>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</si>
  <si>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</si>
  <si>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</si>
  <si>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</si>
  <si>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</si>
  <si>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</si>
  <si>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</si>
  <si>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</si>
  <si>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</si>
  <si>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</si>
  <si>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</si>
  <si>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</si>
  <si>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</si>
  <si>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</si>
  <si>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</si>
  <si>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</si>
  <si>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</si>
  <si>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</si>
  <si>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</si>
  <si>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</si>
  <si>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</si>
  <si>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</si>
  <si>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</si>
  <si>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</si>
  <si>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</si>
  <si>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</si>
  <si>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</si>
  <si>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</si>
  <si>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</si>
  <si>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</si>
  <si>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</si>
  <si>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</si>
  <si>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</si>
  <si>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</si>
  <si>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</si>
  <si>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</si>
  <si>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</si>
  <si>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</si>
  <si>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</si>
  <si>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</si>
  <si>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</si>
  <si>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</si>
  <si>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</si>
  <si>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</si>
  <si>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</si>
  <si>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</si>
  <si>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</si>
  <si>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</si>
  <si>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</si>
  <si>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</si>
  <si>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</si>
  <si>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</si>
  <si>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</si>
  <si>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</si>
  <si>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</si>
  <si>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</si>
  <si>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</si>
  <si>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</si>
  <si>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</si>
  <si>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</si>
  <si>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</si>
  <si>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</si>
  <si>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</si>
  <si>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</si>
  <si>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</si>
  <si>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</si>
  <si>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</si>
  <si>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</si>
  <si>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</si>
  <si>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</si>
  <si>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</si>
  <si>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</si>
  <si>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</si>
  <si>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</si>
  <si>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</si>
  <si>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</si>
  <si>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</si>
  <si>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</si>
  <si>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</si>
  <si>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</si>
  <si>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</si>
  <si>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</si>
  <si>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</si>
  <si>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</si>
  <si>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</si>
  <si>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</si>
  <si>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</si>
  <si>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</si>
  <si>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</si>
  <si>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</si>
  <si>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</si>
  <si>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</si>
  <si>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</si>
  <si>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</si>
  <si>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</si>
  <si>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</si>
  <si>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</si>
  <si>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</si>
  <si>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</si>
  <si>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</si>
  <si>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</si>
  <si>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</si>
  <si>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</si>
  <si>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</si>
  <si>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</si>
  <si>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</si>
  <si>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</si>
  <si>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</si>
  <si>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</si>
  <si>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</si>
  <si>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</si>
  <si>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</si>
  <si>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</si>
  <si>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</si>
  <si>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</si>
  <si>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</si>
  <si>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</si>
  <si>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</si>
  <si>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</si>
  <si>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</si>
  <si>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</si>
  <si>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</si>
  <si>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</si>
  <si>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</si>
  <si>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</si>
  <si>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</si>
  <si>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</si>
  <si>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</si>
  <si>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</si>
  <si>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</si>
  <si>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</si>
  <si>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</si>
  <si>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</si>
  <si>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</si>
  <si>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</si>
  <si>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</si>
  <si>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</si>
  <si>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</si>
  <si>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</si>
  <si>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</si>
  <si>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</si>
  <si>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</si>
  <si>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</si>
  <si>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</si>
  <si>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</si>
  <si>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</si>
  <si>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</si>
  <si>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</si>
  <si>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</si>
  <si>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</si>
  <si>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</si>
  <si>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</si>
  <si>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</si>
  <si>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</si>
  <si>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</si>
  <si>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</si>
  <si>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</si>
  <si>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</si>
  <si>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</si>
  <si>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</si>
  <si>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</si>
  <si>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</si>
  <si>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</si>
  <si>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</si>
  <si>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</si>
  <si>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</si>
  <si>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</si>
  <si>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</si>
  <si>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</si>
  <si>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</si>
  <si>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</si>
  <si>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</si>
  <si>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</si>
  <si>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</si>
  <si>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</si>
  <si>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</si>
  <si>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</si>
  <si>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</si>
  <si>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</si>
  <si>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</si>
  <si>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</si>
  <si>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</si>
  <si>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</si>
  <si>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</si>
  <si>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</si>
  <si>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</si>
  <si>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</si>
  <si>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</si>
  <si>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</si>
  <si>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</si>
  <si>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</si>
  <si>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</si>
  <si>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</si>
  <si>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</si>
  <si>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</si>
  <si>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</si>
  <si>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</si>
  <si>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</si>
  <si>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</si>
  <si>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</si>
  <si>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</si>
  <si>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</si>
  <si>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</si>
  <si>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</si>
  <si>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</si>
  <si>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</si>
  <si>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</si>
  <si>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</si>
  <si>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</si>
  <si>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</si>
  <si>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</si>
  <si>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</si>
  <si>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</si>
  <si>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</si>
  <si>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</si>
  <si>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</si>
  <si>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</si>
  <si>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</si>
  <si>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</si>
  <si>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</si>
  <si>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</si>
  <si>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</si>
  <si>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</si>
  <si>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</si>
  <si>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</si>
  <si>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</si>
  <si>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</si>
  <si>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</si>
  <si>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</si>
  <si>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</si>
  <si>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</si>
  <si>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</si>
  <si>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</si>
  <si>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</si>
  <si>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</si>
  <si>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</si>
  <si>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</si>
  <si>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</si>
  <si>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</si>
  <si>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</si>
  <si>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</si>
  <si>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</si>
  <si>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</si>
  <si>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</si>
  <si>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</si>
  <si>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</si>
  <si>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</si>
  <si>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</si>
  <si>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</si>
  <si>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</si>
  <si>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</si>
  <si>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</si>
  <si>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</si>
  <si>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</si>
  <si>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</si>
  <si>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</si>
  <si>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</si>
  <si>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</si>
  <si>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</si>
  <si>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</si>
  <si>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</si>
  <si>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</si>
  <si>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</si>
  <si>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</si>
  <si>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</si>
  <si>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</si>
  <si>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</si>
  <si>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</si>
  <si>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</si>
  <si>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</si>
  <si>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</si>
  <si>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</si>
  <si>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</si>
  <si>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</si>
  <si>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</si>
  <si>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</si>
  <si>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</si>
  <si>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</si>
  <si>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</si>
  <si>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</si>
  <si>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</si>
  <si>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</si>
  <si>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</si>
  <si>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</si>
  <si>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</si>
  <si>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</si>
  <si>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</si>
  <si>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</si>
  <si>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</si>
  <si>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</si>
  <si>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</si>
  <si>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</si>
  <si>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</si>
  <si>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</si>
  <si>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</si>
  <si>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</si>
  <si>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</si>
  <si>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</si>
  <si>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</si>
  <si>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</si>
  <si>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</si>
  <si>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</si>
  <si>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</si>
  <si>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</si>
  <si>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</si>
  <si>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</si>
  <si>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</si>
  <si>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</si>
  <si>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</si>
  <si>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</si>
  <si>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</si>
  <si>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</si>
  <si>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</si>
  <si>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</si>
  <si>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</si>
  <si>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</si>
  <si>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</si>
  <si>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</si>
  <si>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</si>
  <si>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</si>
  <si>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</si>
  <si>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</si>
  <si>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</si>
  <si>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</si>
  <si>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</si>
  <si>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</si>
  <si>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</si>
  <si>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</si>
  <si>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</si>
  <si>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</si>
  <si>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</si>
  <si>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</si>
  <si>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</si>
  <si>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</si>
  <si>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</si>
  <si>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</si>
  <si>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</si>
  <si>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</si>
  <si>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</si>
  <si>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</si>
  <si>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</si>
  <si>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</si>
  <si>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</si>
  <si>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</si>
  <si>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</si>
  <si>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</si>
  <si>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</si>
  <si>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</si>
  <si>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</si>
  <si>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</si>
  <si>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</si>
  <si>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</si>
  <si>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</si>
  <si>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</si>
  <si>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</si>
  <si>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</si>
  <si>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</si>
  <si>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</si>
  <si>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</si>
  <si>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</si>
  <si>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</si>
  <si>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</si>
  <si>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</si>
  <si>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</si>
  <si>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</si>
  <si>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</si>
  <si>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</si>
  <si>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</si>
  <si>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</si>
  <si>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</si>
  <si>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</si>
  <si>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</si>
  <si>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</si>
  <si>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</si>
  <si>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</si>
  <si>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</si>
  <si>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</si>
  <si>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</si>
  <si>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</si>
  <si>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</si>
  <si>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</si>
  <si>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</si>
  <si>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</si>
  <si>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</si>
  <si>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</si>
  <si>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</si>
  <si>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</si>
  <si>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</si>
  <si>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</si>
  <si>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</si>
  <si>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</si>
  <si>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</si>
  <si>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</si>
  <si>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</si>
  <si>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</si>
  <si>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</si>
  <si>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</si>
  <si>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</si>
  <si>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</si>
  <si>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</si>
  <si>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</si>
  <si>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</si>
  <si>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</si>
  <si>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</si>
  <si>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</si>
  <si>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</si>
  <si>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</si>
  <si>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</si>
  <si>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</si>
  <si>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</si>
  <si>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</si>
  <si>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</si>
  <si>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</si>
  <si>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</si>
  <si>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</si>
  <si>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</si>
  <si>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</si>
  <si>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</si>
  <si>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</si>
  <si>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</si>
  <si>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</si>
  <si>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</si>
  <si>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</si>
  <si>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</si>
  <si>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</si>
  <si>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</si>
  <si>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</si>
  <si>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</si>
  <si>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</si>
  <si>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</si>
  <si>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</si>
  <si>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</si>
  <si>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</si>
  <si>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</si>
  <si>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</si>
  <si>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</si>
  <si>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</si>
  <si>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</si>
  <si>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</si>
  <si>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</si>
  <si>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</si>
  <si>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</si>
  <si>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</si>
  <si>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</si>
  <si>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</si>
  <si>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</si>
  <si>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</si>
  <si>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</si>
  <si>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</si>
  <si>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</si>
  <si>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</si>
  <si>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</si>
  <si>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</si>
  <si>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</si>
  <si>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</si>
  <si>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</si>
  <si>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</si>
  <si>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</si>
  <si>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</si>
  <si>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</si>
  <si>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</si>
  <si>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</si>
  <si>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</si>
  <si>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</si>
  <si>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</si>
  <si>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</si>
  <si>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</si>
  <si>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</si>
  <si>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</si>
  <si>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</si>
  <si>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</si>
  <si>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</si>
  <si>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</si>
  <si>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</si>
  <si>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</si>
  <si>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</si>
  <si>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</si>
  <si>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</si>
  <si>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</si>
  <si>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</si>
  <si>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</si>
  <si>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</si>
  <si>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</si>
  <si>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</si>
  <si>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</si>
  <si>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</si>
  <si>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</si>
  <si>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</si>
  <si>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</si>
  <si>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</si>
  <si>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</si>
  <si>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</si>
  <si>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</si>
  <si>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</si>
  <si>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</si>
  <si>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</si>
  <si>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</si>
  <si>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</si>
  <si>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</si>
  <si>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</si>
  <si>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</si>
  <si>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</si>
  <si>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</si>
  <si>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</si>
  <si>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</si>
  <si>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</si>
  <si>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</si>
  <si>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</si>
  <si>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</si>
  <si>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</si>
  <si>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</si>
  <si>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</si>
  <si>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</si>
  <si>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</si>
  <si>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</si>
  <si>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</si>
  <si>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</si>
  <si>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</si>
  <si>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</si>
  <si>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</si>
  <si>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</si>
  <si>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</si>
  <si>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</si>
  <si>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</si>
  <si>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</si>
  <si>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</si>
  <si>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</si>
  <si>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</si>
  <si>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</si>
  <si>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</si>
  <si>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</si>
  <si>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</si>
  <si>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</si>
  <si>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</si>
  <si>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</si>
  <si>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</si>
  <si>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</si>
  <si>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</si>
  <si>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</si>
  <si>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</si>
  <si>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</si>
  <si>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</si>
  <si>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</si>
  <si>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</si>
  <si>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</si>
  <si>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</si>
  <si>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</si>
  <si>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</si>
  <si>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</si>
  <si>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</si>
  <si>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</si>
  <si>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</si>
  <si>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</si>
  <si>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</si>
  <si>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</si>
  <si>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</si>
  <si>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</si>
  <si>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</si>
  <si>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</si>
  <si>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</si>
  <si>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</si>
  <si>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</si>
  <si>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</si>
  <si>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</si>
  <si>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</si>
  <si>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</si>
  <si>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</si>
  <si>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</si>
  <si>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</si>
  <si>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</si>
  <si>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</si>
  <si>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</si>
  <si>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</si>
  <si>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</si>
  <si>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</si>
  <si>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</si>
  <si>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</si>
  <si>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</si>
  <si>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</si>
  <si>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</si>
  <si>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</si>
  <si>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</si>
  <si>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</si>
  <si>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</si>
  <si>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</si>
  <si>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</si>
  <si>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</si>
  <si>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</si>
  <si>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</si>
  <si>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</si>
  <si>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</si>
  <si>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</si>
  <si>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</si>
  <si>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</si>
  <si>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</si>
  <si>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</si>
  <si>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</si>
  <si>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</si>
  <si>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</si>
  <si>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</si>
  <si>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</si>
  <si>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</si>
  <si>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</si>
  <si>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</si>
  <si>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</si>
  <si>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</si>
  <si>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</si>
  <si>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</si>
  <si>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</si>
  <si>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</si>
  <si>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</si>
  <si>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</si>
  <si>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</si>
  <si>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</si>
  <si>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</si>
  <si>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</si>
  <si>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</si>
  <si>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</si>
  <si>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</si>
  <si>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</si>
  <si>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</si>
  <si>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</si>
  <si>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</si>
  <si>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</si>
  <si>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</si>
  <si>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</si>
  <si>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</si>
  <si>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</si>
  <si>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</si>
  <si>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</si>
  <si>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</si>
  <si>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</si>
  <si>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</si>
  <si>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</si>
  <si>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</si>
  <si>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</si>
  <si>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</si>
  <si>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</si>
  <si>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</si>
  <si>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</si>
  <si>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</si>
  <si>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</si>
  <si>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</si>
  <si>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</si>
  <si>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</si>
  <si>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</si>
  <si>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</si>
  <si>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</si>
  <si>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</si>
  <si>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</si>
  <si>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</si>
  <si>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</si>
  <si>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</si>
  <si>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</si>
  <si>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</si>
  <si>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</si>
  <si>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</si>
  <si>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</si>
  <si>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</si>
  <si>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</si>
  <si>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</si>
  <si>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</si>
  <si>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</si>
  <si>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</si>
  <si>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</si>
  <si>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</si>
  <si>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</si>
  <si>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</si>
  <si>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</si>
  <si>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</si>
  <si>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</si>
  <si>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</si>
  <si>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</si>
  <si>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</si>
  <si>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</si>
  <si>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</si>
  <si>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</si>
  <si>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</si>
  <si>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</si>
  <si>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</si>
  <si>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</si>
  <si>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</si>
  <si>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</si>
  <si>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</si>
  <si>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</si>
  <si>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</si>
  <si>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</si>
  <si>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</si>
  <si>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</si>
  <si>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</si>
  <si>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</si>
  <si>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</si>
  <si>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</si>
  <si>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</si>
  <si>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</si>
  <si>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</si>
  <si>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</si>
  <si>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</si>
  <si>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</si>
  <si>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</si>
  <si>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</si>
  <si>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</si>
  <si>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</si>
  <si>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</si>
  <si>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</si>
  <si>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</si>
  <si>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</si>
  <si>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</si>
  <si>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</si>
  <si>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</si>
  <si>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</si>
  <si>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</si>
  <si>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</si>
  <si>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</si>
  <si>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</si>
  <si>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</si>
  <si>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</si>
  <si>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</si>
  <si>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</si>
  <si>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</si>
  <si>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</si>
  <si>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</si>
  <si>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</si>
  <si>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</si>
  <si>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</si>
  <si>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</si>
  <si>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</si>
  <si>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</si>
  <si>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</si>
  <si>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</si>
  <si>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</si>
  <si>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</si>
  <si>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</si>
  <si>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</si>
  <si>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</si>
  <si>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</si>
  <si>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</si>
  <si>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</si>
  <si>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</si>
  <si>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</si>
  <si>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</si>
  <si>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</si>
  <si>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</si>
  <si>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</si>
  <si>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</si>
  <si>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</si>
  <si>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</si>
  <si>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</si>
  <si>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</si>
  <si>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</si>
  <si>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</si>
  <si>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</si>
  <si>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</si>
  <si>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</si>
  <si>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</si>
  <si>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</si>
  <si>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</si>
  <si>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</si>
  <si>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</si>
  <si>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</si>
  <si>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</si>
  <si>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</si>
  <si>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</si>
  <si>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</si>
  <si>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</si>
  <si>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</si>
  <si>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</si>
  <si>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</si>
  <si>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</si>
  <si>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</si>
  <si>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</si>
  <si>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</si>
  <si>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</si>
  <si>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</si>
  <si>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</si>
  <si>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</si>
  <si>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</si>
  <si>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</si>
  <si>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</si>
  <si>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</si>
  <si>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</si>
  <si>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</si>
  <si>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</si>
  <si>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</si>
  <si>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</si>
  <si>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</si>
  <si>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</si>
  <si>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</si>
  <si>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</si>
  <si>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</si>
  <si>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</si>
  <si>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</si>
  <si>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</si>
  <si>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</si>
  <si>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</si>
  <si>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</si>
  <si>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</si>
  <si>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</si>
  <si>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</si>
  <si>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</si>
  <si>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</si>
  <si>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</si>
  <si>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</si>
  <si>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</si>
  <si>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</si>
  <si>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</si>
  <si>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</si>
  <si>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</si>
  <si>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</si>
  <si>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</si>
  <si>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</si>
  <si>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</si>
  <si>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</si>
  <si>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</si>
  <si>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</si>
  <si>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</si>
  <si>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</si>
  <si>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</si>
  <si>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</si>
  <si>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</si>
  <si>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</si>
  <si>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</si>
  <si>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</si>
  <si>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</si>
  <si>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</si>
  <si>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</si>
  <si>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</si>
  <si>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</si>
  <si>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</si>
  <si>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</si>
  <si>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</si>
  <si>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</si>
  <si>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</si>
  <si>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</si>
  <si>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</si>
  <si>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</si>
  <si>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</si>
  <si>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</si>
  <si>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</si>
  <si>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</si>
  <si>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</si>
  <si>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</si>
  <si>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</si>
  <si>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</si>
  <si>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</si>
  <si>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</si>
  <si>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</si>
  <si>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</si>
  <si>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</si>
  <si>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</si>
  <si>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</si>
  <si>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</si>
  <si>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</si>
  <si>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</si>
  <si>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</si>
  <si>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</si>
  <si>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</si>
  <si>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</si>
  <si>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</si>
  <si>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</si>
  <si>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</si>
  <si>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</si>
  <si>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</si>
  <si>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</si>
  <si>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</si>
  <si>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</si>
  <si>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</si>
  <si>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</si>
  <si>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</si>
  <si>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</si>
  <si>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</si>
  <si>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</si>
  <si>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</si>
  <si>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</si>
  <si>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</si>
  <si>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</si>
  <si>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</si>
  <si>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</si>
  <si>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</si>
  <si>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</si>
  <si>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</si>
  <si>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</si>
  <si>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</si>
  <si>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</si>
  <si>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</si>
  <si>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</si>
  <si>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</si>
  <si>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</si>
  <si>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</si>
  <si>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</si>
  <si>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</si>
  <si>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</si>
  <si>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</si>
  <si>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</si>
  <si>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</si>
  <si>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</si>
  <si>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</si>
  <si>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</si>
  <si>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</si>
  <si>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</si>
  <si>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</si>
  <si>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</si>
  <si>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</si>
  <si>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</si>
  <si>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</si>
  <si>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</si>
  <si>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</si>
  <si>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</si>
  <si>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</si>
  <si>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</si>
  <si>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</si>
  <si>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</si>
  <si>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</si>
  <si>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</si>
  <si>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</si>
  <si>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</si>
  <si>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</si>
  <si>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</si>
  <si>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</si>
  <si>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</si>
  <si>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</si>
  <si>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</si>
  <si>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</si>
  <si>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</si>
  <si>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</si>
  <si>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</si>
  <si>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</si>
  <si>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</si>
  <si>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</si>
  <si>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</si>
  <si>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</si>
  <si>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</si>
  <si>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</si>
  <si>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</si>
  <si>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</si>
  <si>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</si>
  <si>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</si>
  <si>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</si>
  <si>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</si>
  <si>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</si>
  <si>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</si>
  <si>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</si>
  <si>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</si>
  <si>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</si>
  <si>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</si>
  <si>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</si>
  <si>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</si>
  <si>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</si>
  <si>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</si>
  <si>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</si>
  <si>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</si>
  <si>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</si>
  <si>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</si>
  <si>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</si>
  <si>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</si>
  <si>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</si>
  <si>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</si>
  <si>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</si>
  <si>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</si>
  <si>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</si>
  <si>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</si>
  <si>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</si>
  <si>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</si>
  <si>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</si>
  <si>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</si>
  <si>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</si>
  <si>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</si>
  <si>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</si>
  <si>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</si>
  <si>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</si>
  <si>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</si>
  <si>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</si>
  <si>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</si>
  <si>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</si>
  <si>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</si>
  <si>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</si>
  <si>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</si>
  <si>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</si>
  <si>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</si>
  <si>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</si>
  <si>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</si>
  <si>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</si>
  <si>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</si>
  <si>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</si>
  <si>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</si>
  <si>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</si>
  <si>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</si>
  <si>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</si>
  <si>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</si>
  <si>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</si>
  <si>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</si>
  <si>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</si>
  <si>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</si>
  <si>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</si>
  <si>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</si>
  <si>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</si>
  <si>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</si>
  <si>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</si>
  <si>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</si>
  <si>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</si>
  <si>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</si>
  <si>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</si>
  <si>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</si>
  <si>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</si>
  <si>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</si>
  <si>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</si>
  <si>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</si>
  <si>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</si>
  <si>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</si>
  <si>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</si>
  <si>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</si>
  <si>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</si>
  <si>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</si>
  <si>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</si>
  <si>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</si>
  <si>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</si>
  <si>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</si>
  <si>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</si>
  <si>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</si>
  <si>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</si>
  <si>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</si>
  <si>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</si>
  <si>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</si>
  <si>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</si>
  <si>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</si>
  <si>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</si>
  <si>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</si>
  <si>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</si>
  <si>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</si>
  <si>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</si>
  <si>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</si>
  <si>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</si>
  <si>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</si>
  <si>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</si>
  <si>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</si>
  <si>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</si>
  <si>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</si>
  <si>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</si>
  <si>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</si>
  <si>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</si>
  <si>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</si>
  <si>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</si>
  <si>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</si>
  <si>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</si>
  <si>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</si>
  <si>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</si>
  <si>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</si>
  <si>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</si>
  <si>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</si>
  <si>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</si>
  <si>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</si>
  <si>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</si>
  <si>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</si>
  <si>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</si>
  <si>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</si>
  <si>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</si>
  <si>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</si>
  <si>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</si>
  <si>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</si>
  <si>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</si>
  <si>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</si>
  <si>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</si>
  <si>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</si>
  <si>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</si>
  <si>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</si>
  <si>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</si>
  <si>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</si>
  <si>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</si>
  <si>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</si>
  <si>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</si>
  <si>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</si>
  <si>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</si>
  <si>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</si>
  <si>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</si>
  <si>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</si>
  <si>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</si>
  <si>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</si>
  <si>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</si>
  <si>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</si>
  <si>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</si>
  <si>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</si>
  <si>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</si>
  <si>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</si>
  <si>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</si>
  <si>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</si>
  <si>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</si>
  <si>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</si>
  <si>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</si>
  <si>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</si>
  <si>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</si>
  <si>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</si>
  <si>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</si>
  <si>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</si>
  <si>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</si>
  <si>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</si>
  <si>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</si>
  <si>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</si>
  <si>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</si>
  <si>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</si>
  <si>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</si>
  <si>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</si>
  <si>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</si>
  <si>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</si>
  <si>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</si>
  <si>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</si>
  <si>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</si>
  <si>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</si>
  <si>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</si>
  <si>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</si>
  <si>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</si>
  <si>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</si>
  <si>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</si>
  <si>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</si>
  <si>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</si>
  <si>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</si>
  <si>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</si>
  <si>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</si>
  <si>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</si>
  <si>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</si>
  <si>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</si>
  <si>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</si>
  <si>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</si>
  <si>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</si>
  <si>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</si>
  <si>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</si>
  <si>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</si>
  <si>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</si>
  <si>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</si>
  <si>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</si>
  <si>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</si>
  <si>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</si>
  <si>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</si>
  <si>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</si>
  <si>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</si>
  <si>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</si>
  <si>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</si>
  <si>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</si>
  <si>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</si>
  <si>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</si>
  <si>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</si>
  <si>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</si>
  <si>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</si>
  <si>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</si>
  <si>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</si>
  <si>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</si>
  <si>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</si>
  <si>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</si>
  <si>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</si>
  <si>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</si>
  <si>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</si>
  <si>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</si>
  <si>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</si>
  <si>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</si>
  <si>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</si>
  <si>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</si>
  <si>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</si>
  <si>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</si>
  <si>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</si>
  <si>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</si>
  <si>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</si>
  <si>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</si>
  <si>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</si>
  <si>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</si>
  <si>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</si>
  <si>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</si>
  <si>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</si>
  <si>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</si>
  <si>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</si>
  <si>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</si>
  <si>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</si>
  <si>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</si>
  <si>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</si>
  <si>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</si>
  <si>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</si>
  <si>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</si>
  <si>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</si>
  <si>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</si>
  <si>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</si>
  <si>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</si>
  <si>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</si>
  <si>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</si>
  <si>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</si>
  <si>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</si>
  <si>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</si>
  <si>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</si>
  <si>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</si>
  <si>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</si>
  <si>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</si>
  <si>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</si>
  <si>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</si>
  <si>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</si>
  <si>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</si>
  <si>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</si>
  <si>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</si>
  <si>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</si>
  <si>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</si>
  <si>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</si>
  <si>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</si>
  <si>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</si>
  <si>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</si>
  <si>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</si>
  <si>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</si>
  <si>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</si>
  <si>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</si>
  <si>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</si>
  <si>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</si>
  <si>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</si>
  <si>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</si>
  <si>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</si>
  <si>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</si>
  <si>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</si>
  <si>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</si>
  <si>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</si>
  <si>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</si>
  <si>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</si>
  <si>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</si>
  <si>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</si>
  <si>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</si>
  <si>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</si>
  <si>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</si>
  <si>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</si>
  <si>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</si>
  <si>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</si>
  <si>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</si>
  <si>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</si>
  <si>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</si>
  <si>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</si>
  <si>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</si>
  <si>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</si>
  <si>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</si>
  <si>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</si>
  <si>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</si>
  <si>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</si>
  <si>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</si>
  <si>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</si>
  <si>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</si>
  <si>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</si>
  <si>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</si>
  <si>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</si>
  <si>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</si>
  <si>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</si>
  <si>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</si>
  <si>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</si>
  <si>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</si>
  <si>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</si>
  <si>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</si>
  <si>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</si>
  <si>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</si>
  <si>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</si>
  <si>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</si>
  <si>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</si>
  <si>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</si>
  <si>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</si>
  <si>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</si>
  <si>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</si>
  <si>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</si>
  <si>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</si>
  <si>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</si>
  <si>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</si>
  <si>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</si>
  <si>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</si>
  <si>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</si>
  <si>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</si>
  <si>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</si>
  <si>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</si>
  <si>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</si>
  <si>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</si>
  <si>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</si>
  <si>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</si>
  <si>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</si>
  <si>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</si>
  <si>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</si>
  <si>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</si>
  <si>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</si>
  <si>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</si>
  <si>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</si>
  <si>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</si>
  <si>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</si>
  <si>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</si>
  <si>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</si>
  <si>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</si>
  <si>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</si>
  <si>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</si>
  <si>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</si>
  <si>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</si>
  <si>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</si>
  <si>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</si>
  <si>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</si>
  <si>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</si>
  <si>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</si>
  <si>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</si>
  <si>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</si>
  <si>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</si>
  <si>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</si>
  <si>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</si>
  <si>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</si>
  <si>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</si>
  <si>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</si>
  <si>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</si>
  <si>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</si>
  <si>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</si>
  <si>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</si>
  <si>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</si>
  <si>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</si>
  <si>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</si>
  <si>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</si>
  <si>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</si>
  <si>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</si>
  <si>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</si>
  <si>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</si>
  <si>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</si>
  <si>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</si>
  <si>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</si>
  <si>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</si>
  <si>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</si>
  <si>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</si>
  <si>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</si>
  <si>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</si>
  <si>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</si>
  <si>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</si>
  <si>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</si>
  <si>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</si>
  <si>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</si>
  <si>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</si>
  <si>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</si>
  <si>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</si>
  <si>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</si>
  <si>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</si>
  <si>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</si>
  <si>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</si>
  <si>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</si>
  <si>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</si>
  <si>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</si>
  <si>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</si>
  <si>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</si>
  <si>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</si>
  <si>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</si>
  <si>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</si>
  <si>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</si>
  <si>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</si>
  <si>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</si>
  <si>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</si>
  <si>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</si>
  <si>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</si>
  <si>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</si>
  <si>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</si>
  <si>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</si>
  <si>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</si>
  <si>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</si>
  <si>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</si>
  <si>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</si>
  <si>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</si>
  <si>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</si>
  <si>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</si>
  <si>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</si>
  <si>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</si>
  <si>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</si>
  <si>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</si>
  <si>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</si>
  <si>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</si>
  <si>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</si>
  <si>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</si>
  <si>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</si>
  <si>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</si>
  <si>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</si>
  <si>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</si>
  <si>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</si>
  <si>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</si>
  <si>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</si>
  <si>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</si>
  <si>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</si>
  <si>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</si>
  <si>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</si>
  <si>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</si>
  <si>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</si>
  <si>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</si>
  <si>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</si>
  <si>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</si>
  <si>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</si>
  <si>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</si>
  <si>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</si>
  <si>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</si>
  <si>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</si>
  <si>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</si>
  <si>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</si>
  <si>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</si>
  <si>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</si>
  <si>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</si>
  <si>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</si>
  <si>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</si>
  <si>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</si>
  <si>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</si>
  <si>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</si>
  <si>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</si>
  <si>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</si>
  <si>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</si>
  <si>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</si>
  <si>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</si>
  <si>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</si>
  <si>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</si>
  <si>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</si>
  <si>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</si>
  <si>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</si>
  <si>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</si>
  <si>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</si>
  <si>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</si>
  <si>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</si>
  <si>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</si>
  <si>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</si>
  <si>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</si>
  <si>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</si>
  <si>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</si>
  <si>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</si>
  <si>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</si>
  <si>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</si>
  <si>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</si>
  <si>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</si>
  <si>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</si>
  <si>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</si>
  <si>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</si>
  <si>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</si>
  <si>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</si>
  <si>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</si>
  <si>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</si>
  <si>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</si>
  <si>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</si>
  <si>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</si>
  <si>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</si>
  <si>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</si>
  <si>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</si>
  <si>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</si>
  <si>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</si>
  <si>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</si>
  <si>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</si>
  <si>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</si>
  <si>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</si>
  <si>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</si>
  <si>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</si>
  <si>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</si>
  <si>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</si>
  <si>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</si>
  <si>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</si>
  <si>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</si>
  <si>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</si>
  <si>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</si>
  <si>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</si>
  <si>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</si>
  <si>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</si>
  <si>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</si>
  <si>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</si>
  <si>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</si>
  <si>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</si>
  <si>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</si>
  <si>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</si>
  <si>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</si>
  <si>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</si>
  <si>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</si>
  <si>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</si>
  <si>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</si>
  <si>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</si>
  <si>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</si>
  <si>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</si>
  <si>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</si>
  <si>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</si>
  <si>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</si>
  <si>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</si>
  <si>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</si>
  <si>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</si>
  <si>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</si>
  <si>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</si>
  <si>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</si>
  <si>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</si>
  <si>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</si>
  <si>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</si>
  <si>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</si>
  <si>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</si>
  <si>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</si>
  <si>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</si>
  <si>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</si>
  <si>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</si>
  <si>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</si>
  <si>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</si>
  <si>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</si>
  <si>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</si>
  <si>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</si>
  <si>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</si>
  <si>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</si>
  <si>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</si>
  <si>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</si>
  <si>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</si>
  <si>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</si>
  <si>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</si>
  <si>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</si>
  <si>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</si>
  <si>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</si>
  <si>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</si>
  <si>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</si>
  <si>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</si>
  <si>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</si>
  <si>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</si>
  <si>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</si>
  <si>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</si>
  <si>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</si>
  <si>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</si>
  <si>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</si>
  <si>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</si>
  <si>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</si>
  <si>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</si>
  <si>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</si>
  <si>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</si>
  <si>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</si>
  <si>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</si>
  <si>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</si>
  <si>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</si>
  <si>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</si>
  <si>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</si>
  <si>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</si>
  <si>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</si>
  <si>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</si>
  <si>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</si>
  <si>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</si>
  <si>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</si>
  <si>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</si>
  <si>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</si>
  <si>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</si>
  <si>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</si>
  <si>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</si>
  <si>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</si>
  <si>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</si>
  <si>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</si>
  <si>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</si>
  <si>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</si>
  <si>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</si>
  <si>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</si>
  <si>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</si>
  <si>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</si>
  <si>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</si>
  <si>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</si>
  <si>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</si>
  <si>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</si>
  <si>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</si>
  <si>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</si>
  <si>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</si>
  <si>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</si>
  <si>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</si>
  <si>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</si>
  <si>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</si>
  <si>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</si>
  <si>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</si>
  <si>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</si>
  <si>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</si>
  <si>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</si>
  <si>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</si>
  <si>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</si>
  <si>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</si>
  <si>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</si>
  <si>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</si>
  <si>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</si>
  <si>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</si>
  <si>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</si>
  <si>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</si>
  <si>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</si>
  <si>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</si>
  <si>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</si>
  <si>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</si>
  <si>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</si>
  <si>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</si>
  <si>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</si>
  <si>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</si>
  <si>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</si>
  <si>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</si>
  <si>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</si>
  <si>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</si>
  <si>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</si>
  <si>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</si>
  <si>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</si>
  <si>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</si>
  <si>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</si>
  <si>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</si>
  <si>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</si>
  <si>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</si>
  <si>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</si>
  <si>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</si>
  <si>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</si>
  <si>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</si>
  <si>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</si>
  <si>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</si>
  <si>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</si>
  <si>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</si>
  <si>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</si>
  <si>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</si>
  <si>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</si>
  <si>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</si>
  <si>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</si>
  <si>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</si>
  <si>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</si>
  <si>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</si>
  <si>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</si>
  <si>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</si>
  <si>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</si>
  <si>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</si>
  <si>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</si>
  <si>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</si>
  <si>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</si>
  <si>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</si>
  <si>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</si>
  <si>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</si>
  <si>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</si>
  <si>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</si>
  <si>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</si>
  <si>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</si>
  <si>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</si>
  <si>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</si>
  <si>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</si>
  <si>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</si>
  <si>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</si>
  <si>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</si>
  <si>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</si>
  <si>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</si>
  <si>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</si>
  <si>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</si>
  <si>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</si>
  <si>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</si>
  <si>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</si>
  <si>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</si>
  <si>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</si>
  <si>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</si>
  <si>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</si>
  <si>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</si>
  <si>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</si>
  <si>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</si>
  <si>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</si>
  <si>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</si>
  <si>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</si>
  <si>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</si>
  <si>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</si>
  <si>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</si>
  <si>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</si>
  <si>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</si>
  <si>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</si>
  <si>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</si>
  <si>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</si>
  <si>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</si>
  <si>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</si>
  <si>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</si>
  <si>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</si>
  <si>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</si>
  <si>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</si>
  <si>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</si>
  <si>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</si>
  <si>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</si>
  <si>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</si>
  <si>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</si>
  <si>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</si>
  <si>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</si>
  <si>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</si>
  <si>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</si>
  <si>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</si>
  <si>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</si>
  <si>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</si>
  <si>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</si>
  <si>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</si>
  <si>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</si>
  <si>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</si>
  <si>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</si>
  <si>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</si>
  <si>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</si>
  <si>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</si>
  <si>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</si>
  <si>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</si>
  <si>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</si>
  <si>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</si>
  <si>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</si>
  <si>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</si>
  <si>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</si>
  <si>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</si>
  <si>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</si>
  <si>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</si>
  <si>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</si>
  <si>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</si>
  <si>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</si>
  <si>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</si>
  <si>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</si>
  <si>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</si>
  <si>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</si>
  <si>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</si>
  <si>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</si>
  <si>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</si>
  <si>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</si>
  <si>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</si>
  <si>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</si>
  <si>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</si>
  <si>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</si>
  <si>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</si>
  <si>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</si>
  <si>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</si>
  <si>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</si>
  <si>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</si>
  <si>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</si>
  <si>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</si>
  <si>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</si>
  <si>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</si>
  <si>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</si>
  <si>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</si>
  <si>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</si>
  <si>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</si>
  <si>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</si>
  <si>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</si>
  <si>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</si>
  <si>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</si>
  <si>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</si>
  <si>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</si>
  <si>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</si>
  <si>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</si>
  <si>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</si>
  <si>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</si>
  <si>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</si>
  <si>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</si>
  <si>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</si>
  <si>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</si>
  <si>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</si>
  <si>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</si>
  <si>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</si>
  <si>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</si>
  <si>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</si>
  <si>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</si>
  <si>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</si>
  <si>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</si>
  <si>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</si>
  <si>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</si>
  <si>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</si>
  <si>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</si>
  <si>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</si>
  <si>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</si>
  <si>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</si>
  <si>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</si>
  <si>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</si>
  <si>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</si>
  <si>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</si>
  <si>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</si>
  <si>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</si>
  <si>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</si>
  <si>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</si>
  <si>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</si>
  <si>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</si>
  <si>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</si>
  <si>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</si>
  <si>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</si>
  <si>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</si>
  <si>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</si>
  <si>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</si>
  <si>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</si>
  <si>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</si>
  <si>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</si>
  <si>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</si>
  <si>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</si>
  <si>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</si>
  <si>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</si>
  <si>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</si>
  <si>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</si>
  <si>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</si>
  <si>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</si>
  <si>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</si>
  <si>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</si>
  <si>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</si>
  <si>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</si>
  <si>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</si>
  <si>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</si>
  <si>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</si>
  <si>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</si>
  <si>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</si>
  <si>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</si>
  <si>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</si>
  <si>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</si>
  <si>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</si>
  <si>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</si>
  <si>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</si>
  <si>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</si>
  <si>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</si>
  <si>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</si>
  <si>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</si>
  <si>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</si>
  <si>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</si>
  <si>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</si>
  <si>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</si>
  <si>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</si>
  <si>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</si>
  <si>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</si>
  <si>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</si>
  <si>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</si>
  <si>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</si>
  <si>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</si>
  <si>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</si>
  <si>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</si>
  <si>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</si>
  <si>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</si>
  <si>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</si>
  <si>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</si>
  <si>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</si>
  <si>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</si>
  <si>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</si>
  <si>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</si>
  <si>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</si>
  <si>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</si>
  <si>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</si>
  <si>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</si>
  <si>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</si>
  <si>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</si>
  <si>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</si>
  <si>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</si>
  <si>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</si>
  <si>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</si>
  <si>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</si>
  <si>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</si>
  <si>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</si>
  <si>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</si>
  <si>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</si>
  <si>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</si>
  <si>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</si>
  <si>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</si>
  <si>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</si>
  <si>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</si>
  <si>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</si>
  <si>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</si>
  <si>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</si>
  <si>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</si>
  <si>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</si>
  <si>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</si>
  <si>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</si>
  <si>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</si>
  <si>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</si>
  <si>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</si>
  <si>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</si>
  <si>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</si>
  <si>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</si>
  <si>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</si>
  <si>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</si>
  <si>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</si>
  <si>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</si>
  <si>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</si>
  <si>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</si>
  <si>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</si>
  <si>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</si>
  <si>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</si>
  <si>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</si>
  <si>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</si>
  <si>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</si>
  <si>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</si>
  <si>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</si>
  <si>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</si>
  <si>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</si>
  <si>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</si>
  <si>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</si>
  <si>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</si>
  <si>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</si>
  <si>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</si>
  <si>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</si>
  <si>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</si>
  <si>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</si>
  <si>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</si>
  <si>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</si>
  <si>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</si>
  <si>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</si>
  <si>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</si>
  <si>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</si>
  <si>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</si>
  <si>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</si>
  <si>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</si>
  <si>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</si>
  <si>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</si>
  <si>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</si>
  <si>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</si>
  <si>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</si>
  <si>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</si>
  <si>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</si>
  <si>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</si>
  <si>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</si>
  <si>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</si>
  <si>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</si>
  <si>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</si>
  <si>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</si>
  <si>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</si>
  <si>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</si>
  <si>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</si>
  <si>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</si>
  <si>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</si>
  <si>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</si>
  <si>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</si>
  <si>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</si>
  <si>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</si>
  <si>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</si>
  <si>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</si>
  <si>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</si>
  <si>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</si>
  <si>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</si>
  <si>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</si>
  <si>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</si>
  <si>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</si>
  <si>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</si>
  <si>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</si>
  <si>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</si>
  <si>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</si>
  <si>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</si>
  <si>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</si>
  <si>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</si>
  <si>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</si>
  <si>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</si>
  <si>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</si>
  <si>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</si>
  <si>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</si>
  <si>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</si>
  <si>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</si>
  <si>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</si>
  <si>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</si>
  <si>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</si>
  <si>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</si>
  <si>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</si>
  <si>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</si>
  <si>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</si>
  <si>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</si>
  <si>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</si>
  <si>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</si>
  <si>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</si>
  <si>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</si>
  <si>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</si>
  <si>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</si>
  <si>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</si>
  <si>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</si>
  <si>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</si>
  <si>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</si>
  <si>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</si>
  <si>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</si>
  <si>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</si>
  <si>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</si>
  <si>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</si>
  <si>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</si>
  <si>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</si>
  <si>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</si>
  <si>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</si>
  <si>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</si>
  <si>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</si>
  <si>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</si>
  <si>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</si>
  <si>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</si>
  <si>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</si>
  <si>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</si>
  <si>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</si>
  <si>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</si>
  <si>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</si>
  <si>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</si>
  <si>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</si>
  <si>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</si>
  <si>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</si>
  <si>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</si>
  <si>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</si>
  <si>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</si>
  <si>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</si>
  <si>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</si>
  <si>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</si>
  <si>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</si>
  <si>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</si>
  <si>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</si>
  <si>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</si>
  <si>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</si>
  <si>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</si>
  <si>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</si>
  <si>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</si>
  <si>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</si>
  <si>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</si>
  <si>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</si>
  <si>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</si>
  <si>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</si>
  <si>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</si>
  <si>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</si>
  <si>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</si>
  <si>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</si>
  <si>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</si>
  <si>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</si>
  <si>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</si>
  <si>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</si>
  <si>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</si>
  <si>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</si>
  <si>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</si>
  <si>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</si>
  <si>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</si>
  <si>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</si>
  <si>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</si>
  <si>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</si>
  <si>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</si>
  <si>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</si>
  <si>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</si>
  <si>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</si>
  <si>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</si>
  <si>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</si>
  <si>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</si>
  <si>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</si>
  <si>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</si>
  <si>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</si>
  <si>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</si>
  <si>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</si>
  <si>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</si>
  <si>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</si>
  <si>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</si>
  <si>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</si>
  <si>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</si>
  <si>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</si>
  <si>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</si>
  <si>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</si>
  <si>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</si>
  <si>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</si>
  <si>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</si>
  <si>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</si>
  <si>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</si>
  <si>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</si>
  <si>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</si>
  <si>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</si>
  <si>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</si>
  <si>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</si>
  <si>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</si>
  <si>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</si>
  <si>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</si>
  <si>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</si>
  <si>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</si>
  <si>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</si>
  <si>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</si>
  <si>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</si>
  <si>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</si>
  <si>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</si>
  <si>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</si>
  <si>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</si>
  <si>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</si>
  <si>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</si>
  <si>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</si>
  <si>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</si>
  <si>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</si>
  <si>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</si>
  <si>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</si>
  <si>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</si>
  <si>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</si>
  <si>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</si>
  <si>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</si>
  <si>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</si>
  <si>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</si>
  <si>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</si>
  <si>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</si>
  <si>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</si>
  <si>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</si>
  <si>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</si>
  <si>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</si>
  <si>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</si>
  <si>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</si>
  <si>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</si>
  <si>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</si>
  <si>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</si>
  <si>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</si>
  <si>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</si>
  <si>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</si>
  <si>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</si>
  <si>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</si>
  <si>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</si>
  <si>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</si>
  <si>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</si>
  <si>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</si>
  <si>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</si>
  <si>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</si>
  <si>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</si>
  <si>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</si>
  <si>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</si>
  <si>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</si>
  <si>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</si>
  <si>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</si>
  <si>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</si>
  <si>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</si>
  <si>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</si>
  <si>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</si>
  <si>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</si>
  <si>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</si>
  <si>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</si>
  <si>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</si>
  <si>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</si>
  <si>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</si>
  <si>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</si>
  <si>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</si>
  <si>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</si>
  <si>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</si>
  <si>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</si>
  <si>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</si>
  <si>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</si>
  <si>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</si>
  <si>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</si>
  <si>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</si>
  <si>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</si>
  <si>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</si>
  <si>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</si>
  <si>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</si>
  <si>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</si>
  <si>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</si>
  <si>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</si>
  <si>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</si>
  <si>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</si>
  <si>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</si>
  <si>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</si>
  <si>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</si>
  <si>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</si>
  <si>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</si>
  <si>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</si>
  <si>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</si>
  <si>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</si>
  <si>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</si>
  <si>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</si>
  <si>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</si>
  <si>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</si>
  <si>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</si>
  <si>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</si>
  <si>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</si>
  <si>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</si>
  <si>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</si>
  <si>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</si>
  <si>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</si>
  <si>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</si>
  <si>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</si>
  <si>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</si>
  <si>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</si>
  <si>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</si>
  <si>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</si>
  <si>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</si>
  <si>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</si>
  <si>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</si>
  <si>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</si>
  <si>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</si>
  <si>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</si>
  <si>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</si>
  <si>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</si>
  <si>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</si>
  <si>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</si>
  <si>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</si>
  <si>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</si>
  <si>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</si>
  <si>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</si>
  <si>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</si>
  <si>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</si>
  <si>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</si>
  <si>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</si>
  <si>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</si>
  <si>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</si>
  <si>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</si>
  <si>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</si>
  <si>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</si>
  <si>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</si>
  <si>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</si>
  <si>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</si>
  <si>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</si>
  <si>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</si>
  <si>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</si>
  <si>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</si>
  <si>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</si>
  <si>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</si>
  <si>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</si>
  <si>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</si>
  <si>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</si>
  <si>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</si>
  <si>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</si>
  <si>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</si>
  <si>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</si>
  <si>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</si>
  <si>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</si>
  <si>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</si>
  <si>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</si>
  <si>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</si>
  <si>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</si>
  <si>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</si>
  <si>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</si>
  <si>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</si>
  <si>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</si>
  <si>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</si>
  <si>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</si>
  <si>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</si>
  <si>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</si>
  <si>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</si>
  <si>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</si>
  <si>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</si>
  <si>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</si>
  <si>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</si>
  <si>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</si>
  <si>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</si>
  <si>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</si>
  <si>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</si>
  <si>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</si>
  <si>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</si>
  <si>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</si>
  <si>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</si>
  <si>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</si>
  <si>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</si>
  <si>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</si>
  <si>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</si>
  <si>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</si>
  <si>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</si>
  <si>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</si>
  <si>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</si>
  <si>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</si>
  <si>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</si>
  <si>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</si>
  <si>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</si>
  <si>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</si>
  <si>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</si>
  <si>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</si>
  <si>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</si>
  <si>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</si>
  <si>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</si>
  <si>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</si>
  <si>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</si>
  <si>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</si>
  <si>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</si>
  <si>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</si>
  <si>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</si>
  <si>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</si>
  <si>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</si>
  <si>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</si>
  <si>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</si>
  <si>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</si>
  <si>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</si>
  <si>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</si>
  <si>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</si>
  <si>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</si>
  <si>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</si>
  <si>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</si>
  <si>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</si>
  <si>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</si>
  <si>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</si>
  <si>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</si>
  <si>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</si>
  <si>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</si>
  <si>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</si>
  <si>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</si>
  <si>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</si>
  <si>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</si>
  <si>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</si>
  <si>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</si>
  <si>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</si>
  <si>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</si>
  <si>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</si>
  <si>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</si>
  <si>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</si>
  <si>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</si>
  <si>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</si>
  <si>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</si>
  <si>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</si>
  <si>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</si>
  <si>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</si>
  <si>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</si>
  <si>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</si>
  <si>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</si>
  <si>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</si>
  <si>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</si>
  <si>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</si>
  <si>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</si>
  <si>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</si>
  <si>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</si>
  <si>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</si>
  <si>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</si>
  <si>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</si>
  <si>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</si>
  <si>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</si>
  <si>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</si>
  <si>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</si>
  <si>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</si>
  <si>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</si>
  <si>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</si>
  <si>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</si>
  <si>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</si>
  <si>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</si>
  <si>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</si>
  <si>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</si>
  <si>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</si>
  <si>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</si>
  <si>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</si>
  <si>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</si>
  <si>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</si>
  <si>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</si>
  <si>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</si>
  <si>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</si>
  <si>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</si>
  <si>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</si>
  <si>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</si>
  <si>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</si>
  <si>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</si>
  <si>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</si>
  <si>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</si>
  <si>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</si>
  <si>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</si>
  <si>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</si>
  <si>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</si>
  <si>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</si>
  <si>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</si>
  <si>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</si>
  <si>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</si>
  <si>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</si>
  <si>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</si>
  <si>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</si>
  <si>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</si>
  <si>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</si>
  <si>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</si>
  <si>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</si>
  <si>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</si>
  <si>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</si>
  <si>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</si>
  <si>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</si>
  <si>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</si>
  <si>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</si>
  <si>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</si>
  <si>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</si>
  <si>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</si>
  <si>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</si>
  <si>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</si>
  <si>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</si>
  <si>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</si>
  <si>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</si>
  <si>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</si>
  <si>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</si>
  <si>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</si>
  <si>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</si>
  <si>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</si>
  <si>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</si>
  <si>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</si>
  <si>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</si>
  <si>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</si>
  <si>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</si>
  <si>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</si>
  <si>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</si>
  <si>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</si>
  <si>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</si>
  <si>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</si>
  <si>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</si>
  <si>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</si>
  <si>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</si>
  <si>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</si>
  <si>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</si>
  <si>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</si>
  <si>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</si>
  <si>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</si>
  <si>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</si>
  <si>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</si>
  <si>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</si>
  <si>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</si>
  <si>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</si>
  <si>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</si>
  <si>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</si>
  <si>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</si>
  <si>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</si>
  <si>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</si>
  <si>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</si>
  <si>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</si>
  <si>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</si>
  <si>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</si>
  <si>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</si>
  <si>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</si>
  <si>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</si>
  <si>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</si>
  <si>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</si>
  <si>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</si>
  <si>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</si>
  <si>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</si>
  <si>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</si>
  <si>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</si>
  <si>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</si>
  <si>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</si>
  <si>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</si>
  <si>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</si>
  <si>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</si>
  <si>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</si>
  <si>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</si>
  <si>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</si>
  <si>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</si>
  <si>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</si>
  <si>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</si>
  <si>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</si>
  <si>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</si>
  <si>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</si>
  <si>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</si>
  <si>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</si>
  <si>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</si>
  <si>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</si>
  <si>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</si>
  <si>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</si>
  <si>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</si>
  <si>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</si>
  <si>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</si>
  <si>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</si>
  <si>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</si>
  <si>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</si>
  <si>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</si>
  <si>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</si>
  <si>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</si>
  <si>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</si>
  <si>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</si>
  <si>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</si>
  <si>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</si>
  <si>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</si>
  <si>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</si>
  <si>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</si>
  <si>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</si>
  <si>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</si>
  <si>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</si>
  <si>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</si>
  <si>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</si>
  <si>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</si>
  <si>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</si>
  <si>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</si>
  <si>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</si>
  <si>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</si>
  <si>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</si>
  <si>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</si>
  <si>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</si>
  <si>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</si>
  <si>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</si>
  <si>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</si>
  <si>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</si>
  <si>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</si>
  <si>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</si>
  <si>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</si>
  <si>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</si>
  <si>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</si>
  <si>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</si>
  <si>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</si>
  <si>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</si>
  <si>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</si>
  <si>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</si>
  <si>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</si>
  <si>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</si>
  <si>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</si>
  <si>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</si>
  <si>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</si>
  <si>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</si>
  <si>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</si>
  <si>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</si>
  <si>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</si>
  <si>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</si>
  <si>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</si>
  <si>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</si>
  <si>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</si>
  <si>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</si>
  <si>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</si>
  <si>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</si>
  <si>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</si>
  <si>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</si>
  <si>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</si>
  <si>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</si>
  <si>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</si>
  <si>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</si>
  <si>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</si>
  <si>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</si>
  <si>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</si>
  <si>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</si>
  <si>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</si>
  <si>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</si>
  <si>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</si>
  <si>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</si>
  <si>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</si>
  <si>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</si>
  <si>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</si>
  <si>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</si>
  <si>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</si>
  <si>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</si>
  <si>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</si>
  <si>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</si>
  <si>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</si>
  <si>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</si>
  <si>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</si>
  <si>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</si>
  <si>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</si>
  <si>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</si>
  <si>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</si>
  <si>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</si>
  <si>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</si>
  <si>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</si>
  <si>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</si>
  <si>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</si>
  <si>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</si>
  <si>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</si>
  <si>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</si>
  <si>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</si>
  <si>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</si>
  <si>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</si>
  <si>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</si>
  <si>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</si>
  <si>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</si>
  <si>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</si>
  <si>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</si>
  <si>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</si>
  <si>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</si>
  <si>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</si>
  <si>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</si>
  <si>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</si>
  <si>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</si>
  <si>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</si>
  <si>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</si>
  <si>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</si>
  <si>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</si>
  <si>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</si>
  <si>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</si>
  <si>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</si>
  <si>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</si>
  <si>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</si>
  <si>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</si>
  <si>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</si>
  <si>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</si>
  <si>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</si>
  <si>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</si>
  <si>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</si>
  <si>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</si>
  <si>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</si>
  <si>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</si>
  <si>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</si>
  <si>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</si>
  <si>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</si>
  <si>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</si>
  <si>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</si>
  <si>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</si>
  <si>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</si>
  <si>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</si>
  <si>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</si>
  <si>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</si>
  <si>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</si>
  <si>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</si>
  <si>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</si>
  <si>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</si>
  <si>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</si>
  <si>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</si>
  <si>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</si>
  <si>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</si>
  <si>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</si>
  <si>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</si>
  <si>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</si>
  <si>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</si>
  <si>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</si>
  <si>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</si>
  <si>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</si>
  <si>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</si>
  <si>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</si>
  <si>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</si>
  <si>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</si>
  <si>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</si>
  <si>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</si>
  <si>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</si>
  <si>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</si>
  <si>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</si>
  <si>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</si>
  <si>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</si>
  <si>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</si>
  <si>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</si>
  <si>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</si>
  <si>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</si>
  <si>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</si>
  <si>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</si>
  <si>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</si>
  <si>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</si>
  <si>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</si>
  <si>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</si>
  <si>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</si>
  <si>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</si>
  <si>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</si>
  <si>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</si>
  <si>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</si>
  <si>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</si>
  <si>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</si>
  <si>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</si>
  <si>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</si>
  <si>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</si>
  <si>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</si>
  <si>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</si>
  <si>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</si>
  <si>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</si>
  <si>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</si>
  <si>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</si>
  <si>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</si>
  <si>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</si>
  <si>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</si>
  <si>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</si>
  <si>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</si>
  <si>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</si>
  <si>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</si>
  <si>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</si>
  <si>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</si>
  <si>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</si>
  <si>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</si>
  <si>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</si>
  <si>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</si>
  <si>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</si>
  <si>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</si>
  <si>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</si>
  <si>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</si>
  <si>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</si>
  <si>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</si>
  <si>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</si>
  <si>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</si>
  <si>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</si>
  <si>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</si>
  <si>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</si>
  <si>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</si>
  <si>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</si>
  <si>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</si>
  <si>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</si>
  <si>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</si>
  <si>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</si>
  <si>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</si>
  <si>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</si>
  <si>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</si>
  <si>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</si>
  <si>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</si>
  <si>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</si>
  <si>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</si>
  <si>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</si>
  <si>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</si>
  <si>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</si>
  <si>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</si>
  <si>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</si>
  <si>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</si>
  <si>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</si>
  <si>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</si>
  <si>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</si>
  <si>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</si>
  <si>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</si>
  <si>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</si>
  <si>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</si>
  <si>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</si>
  <si>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</si>
  <si>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</si>
  <si>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</si>
  <si>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</si>
  <si>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</si>
  <si>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</si>
  <si>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</si>
  <si>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</si>
  <si>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</si>
  <si>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</si>
  <si>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</si>
  <si>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</si>
  <si>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</si>
  <si>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</si>
  <si>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</si>
  <si>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</si>
  <si>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</si>
  <si>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</si>
  <si>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</si>
  <si>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</si>
  <si>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</si>
  <si>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</si>
  <si>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</si>
  <si>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</si>
  <si>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</si>
  <si>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</si>
  <si>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</si>
  <si>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</si>
  <si>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</si>
  <si>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</si>
  <si>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</si>
  <si>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</si>
  <si>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</si>
  <si>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</si>
  <si>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</si>
  <si>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</si>
  <si>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</si>
  <si>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</si>
  <si>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</si>
  <si>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</si>
  <si>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</si>
  <si>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</si>
  <si>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</si>
  <si>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</si>
  <si>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</si>
  <si>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</si>
  <si>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</si>
  <si>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</si>
  <si>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</si>
  <si>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</si>
  <si>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</si>
  <si>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</si>
  <si>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</si>
  <si>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</si>
  <si>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</si>
  <si>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</si>
  <si>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</si>
  <si>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</si>
  <si>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</si>
  <si>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</si>
  <si>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</si>
  <si>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</si>
  <si>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</si>
  <si>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</si>
  <si>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</si>
  <si>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</si>
  <si>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</si>
  <si>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</si>
  <si>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</si>
  <si>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</si>
  <si>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</si>
  <si>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</si>
  <si>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</si>
  <si>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</si>
  <si>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</si>
  <si>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</si>
  <si>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</si>
  <si>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</si>
  <si>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</si>
  <si>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</si>
  <si>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</si>
  <si>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</si>
  <si>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</si>
  <si>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</si>
  <si>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</si>
  <si>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</si>
  <si>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</si>
  <si>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</si>
  <si>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</si>
  <si>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</si>
  <si>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</si>
  <si>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</si>
  <si>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</si>
  <si>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</si>
  <si>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</si>
  <si>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</si>
  <si>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</si>
  <si>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</si>
  <si>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</si>
  <si>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</si>
  <si>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</si>
  <si>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</si>
  <si>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</si>
  <si>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</si>
  <si>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</si>
  <si>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</si>
  <si>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</si>
  <si>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</si>
  <si>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</si>
  <si>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</si>
  <si>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</si>
  <si>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</si>
  <si>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</si>
  <si>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</si>
  <si>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</si>
  <si>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</si>
  <si>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</si>
  <si>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</si>
  <si>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</si>
  <si>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</si>
  <si>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</si>
  <si>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</si>
  <si>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</si>
  <si>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</si>
  <si>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</si>
  <si>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</si>
  <si>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</si>
  <si>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</si>
  <si>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</si>
  <si>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</si>
  <si>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</si>
  <si>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</si>
  <si>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</si>
  <si>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</si>
  <si>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</si>
  <si>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</si>
  <si>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</si>
  <si>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</si>
  <si>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</si>
  <si>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</si>
  <si>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</si>
  <si>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</si>
  <si>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</si>
  <si>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</si>
  <si>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</si>
  <si>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</si>
  <si>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</si>
  <si>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</si>
  <si>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</si>
  <si>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</si>
  <si>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</si>
  <si>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</si>
  <si>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</si>
  <si>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</si>
  <si>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</si>
  <si>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</si>
  <si>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</si>
  <si>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</si>
  <si>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</si>
  <si>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</si>
  <si>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</si>
  <si>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</si>
  <si>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</si>
  <si>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</si>
  <si>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</si>
  <si>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</si>
  <si>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</si>
  <si>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</si>
  <si>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</si>
  <si>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</si>
  <si>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</si>
  <si>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</si>
  <si>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</si>
  <si>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</si>
  <si>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</si>
  <si>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</si>
  <si>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</si>
  <si>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</si>
  <si>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</si>
  <si>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</si>
  <si>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</si>
  <si>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</si>
  <si>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</si>
  <si>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</si>
  <si>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</si>
  <si>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</si>
  <si>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</si>
  <si>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</si>
  <si>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</si>
  <si>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</si>
  <si>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</si>
  <si>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</si>
  <si>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</si>
  <si>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</si>
  <si>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</si>
  <si>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</si>
  <si>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</si>
  <si>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</si>
  <si>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</si>
  <si>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</si>
  <si>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</si>
  <si>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</si>
  <si>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</si>
  <si>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</si>
  <si>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</si>
  <si>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</si>
  <si>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</si>
  <si>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</si>
  <si>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</si>
  <si>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</si>
  <si>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</si>
  <si>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</si>
  <si>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</si>
  <si>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</si>
  <si>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</si>
  <si>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</si>
  <si>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</si>
  <si>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</si>
  <si>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</si>
  <si>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</si>
  <si>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</si>
  <si>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</si>
  <si>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</si>
  <si>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</si>
  <si>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</si>
  <si>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</si>
  <si>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</si>
  <si>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</si>
  <si>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</si>
  <si>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</si>
  <si>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</si>
  <si>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</si>
  <si>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</si>
  <si>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</si>
  <si>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</si>
  <si>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</si>
  <si>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</si>
  <si>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</si>
  <si>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</si>
  <si>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</si>
  <si>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</si>
  <si>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</si>
  <si>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</si>
  <si>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</si>
  <si>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</si>
  <si>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</si>
  <si>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</si>
  <si>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</si>
  <si>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</si>
  <si>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</si>
  <si>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</si>
  <si>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</si>
  <si>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</si>
  <si>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</si>
  <si>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</si>
  <si>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</si>
  <si>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</si>
  <si>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</si>
  <si>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</si>
  <si>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</si>
  <si>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</si>
  <si>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</si>
  <si>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</si>
  <si>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</si>
  <si>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</si>
  <si>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</si>
  <si>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</si>
  <si>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</si>
  <si>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</si>
  <si>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</si>
  <si>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</si>
  <si>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</si>
  <si>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</si>
  <si>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</si>
  <si>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</si>
  <si>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</si>
  <si>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</si>
  <si>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</si>
  <si>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</si>
  <si>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</si>
  <si>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</si>
  <si>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</si>
  <si>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</si>
  <si>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</si>
  <si>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</si>
  <si>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</si>
  <si>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</si>
  <si>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</si>
  <si>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</si>
  <si>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</si>
  <si>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</si>
  <si>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</si>
  <si>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</si>
  <si>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</si>
  <si>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</si>
  <si>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</si>
  <si>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</si>
  <si>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</si>
  <si>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</si>
  <si>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</si>
  <si>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</si>
  <si>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</si>
  <si>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</si>
  <si>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</si>
  <si>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</si>
  <si>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</si>
  <si>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</si>
  <si>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</si>
  <si>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</si>
  <si>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</si>
  <si>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</si>
  <si>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</si>
  <si>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</si>
  <si>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</si>
  <si>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</si>
  <si>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</si>
  <si>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</si>
  <si>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</si>
  <si>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</si>
  <si>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</si>
  <si>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</si>
  <si>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</si>
  <si>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</si>
  <si>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</si>
  <si>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</si>
  <si>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</si>
  <si>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</si>
  <si>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</si>
  <si>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</si>
  <si>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</si>
  <si>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</si>
  <si>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</si>
  <si>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</si>
  <si>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</si>
  <si>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</si>
  <si>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</si>
  <si>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</si>
  <si>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</si>
  <si>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</si>
  <si>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</si>
  <si>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</si>
  <si>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</si>
  <si>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</si>
  <si>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</si>
  <si>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</si>
  <si>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</si>
  <si>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</si>
  <si>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</si>
  <si>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</si>
  <si>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</si>
  <si>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</si>
  <si>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</si>
  <si>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</si>
  <si>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</si>
  <si>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</si>
  <si>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</si>
  <si>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</si>
  <si>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</si>
  <si>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</si>
  <si>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</si>
  <si>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</si>
  <si>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</si>
  <si>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</si>
  <si>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</si>
  <si>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</si>
  <si>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</si>
  <si>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</si>
  <si>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</si>
  <si>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</si>
  <si>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</si>
  <si>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</si>
  <si>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</si>
  <si>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</si>
  <si>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</si>
  <si>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</si>
  <si>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</si>
  <si>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</si>
  <si>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</si>
  <si>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</si>
  <si>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</si>
  <si>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</si>
  <si>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</si>
  <si>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</si>
  <si>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</si>
  <si>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</si>
  <si>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</si>
  <si>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</si>
  <si>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</si>
  <si>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</si>
  <si>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</si>
  <si>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</si>
  <si>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</si>
  <si>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</si>
  <si>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</si>
  <si>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</si>
  <si>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</si>
  <si>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</si>
  <si>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</si>
  <si>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</si>
  <si>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</si>
  <si>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</si>
  <si>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</si>
  <si>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</si>
  <si>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</si>
  <si>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</si>
  <si>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</si>
  <si>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</si>
  <si>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</si>
  <si>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</si>
  <si>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</si>
  <si>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</si>
  <si>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</si>
  <si>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</si>
  <si>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</si>
  <si>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</si>
  <si>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</si>
  <si>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</si>
  <si>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</si>
  <si>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</si>
  <si>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</si>
  <si>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</si>
  <si>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</si>
  <si>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</si>
  <si>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</si>
  <si>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</si>
  <si>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</si>
  <si>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</si>
  <si>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</si>
  <si>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</si>
  <si>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</si>
  <si>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</si>
  <si>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</si>
  <si>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</si>
  <si>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</si>
  <si>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</si>
  <si>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</si>
  <si>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</si>
  <si>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</si>
  <si>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</si>
  <si>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</si>
  <si>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</si>
  <si>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</si>
  <si>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</si>
  <si>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</si>
  <si>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</si>
  <si>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</si>
  <si>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</si>
  <si>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</si>
  <si>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</si>
  <si>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</si>
  <si>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</si>
  <si>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</si>
  <si>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</si>
  <si>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</si>
  <si>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</si>
  <si>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</si>
  <si>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</si>
  <si>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</si>
  <si>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</si>
  <si>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</si>
  <si>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</si>
  <si>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</si>
  <si>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</si>
  <si>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</si>
  <si>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</si>
  <si>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</si>
  <si>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</si>
  <si>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</si>
  <si>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</si>
  <si>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</si>
  <si>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</si>
  <si>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</si>
  <si>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</si>
  <si>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</si>
  <si>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</si>
  <si>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</si>
  <si>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</si>
  <si>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</si>
  <si>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</si>
  <si>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</si>
  <si>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</si>
  <si>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</si>
  <si>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</si>
  <si>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</si>
  <si>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</si>
  <si>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</si>
  <si>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</si>
  <si>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</si>
  <si>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</si>
  <si>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</si>
  <si>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</si>
  <si>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</si>
  <si>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</si>
  <si>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</si>
  <si>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</si>
  <si>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</si>
  <si>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</si>
  <si>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</si>
  <si>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</si>
  <si>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</si>
  <si>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</si>
  <si>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</si>
  <si>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</si>
  <si>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</si>
  <si>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</si>
  <si>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</si>
  <si>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</si>
  <si>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</si>
  <si>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</si>
  <si>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</si>
  <si>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</si>
  <si>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</si>
  <si>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</si>
  <si>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</si>
  <si>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</si>
  <si>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</si>
  <si>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</si>
  <si>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</si>
  <si>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</si>
  <si>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</si>
  <si>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</si>
  <si>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</si>
  <si>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</si>
  <si>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</si>
  <si>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</si>
  <si>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</si>
  <si>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</si>
  <si>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</si>
  <si>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</si>
  <si>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</si>
  <si>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</si>
  <si>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</si>
  <si>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</si>
  <si>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</si>
  <si>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</si>
  <si>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</si>
  <si>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</si>
  <si>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</si>
  <si>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</si>
  <si>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</si>
  <si>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</si>
  <si>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</si>
  <si>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</si>
  <si>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</si>
  <si>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</si>
  <si>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</si>
  <si>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</si>
  <si>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</si>
  <si>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</si>
  <si>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</si>
  <si>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</si>
  <si>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</si>
  <si>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</si>
  <si>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</si>
  <si>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</si>
  <si>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</si>
  <si>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</si>
  <si>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</si>
  <si>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</si>
  <si>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</si>
  <si>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</si>
  <si>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</si>
  <si>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</si>
  <si>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</si>
  <si>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</si>
  <si>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</si>
  <si>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</si>
  <si>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</si>
  <si>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</si>
  <si>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</si>
  <si>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</si>
  <si>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</si>
  <si>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</si>
  <si>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</si>
  <si>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</si>
  <si>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</si>
  <si>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</si>
  <si>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</si>
  <si>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</si>
  <si>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</si>
  <si>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</si>
  <si>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</si>
  <si>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</si>
  <si>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</si>
  <si>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</si>
  <si>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</si>
  <si>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</si>
  <si>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</si>
  <si>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</si>
  <si>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</si>
  <si>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</si>
  <si>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</si>
  <si>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</si>
  <si>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</si>
  <si>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</si>
  <si>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</si>
  <si>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</si>
  <si>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</si>
  <si>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</si>
  <si>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</si>
  <si>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</si>
  <si>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</si>
  <si>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</si>
  <si>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</si>
  <si>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</si>
  <si>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</si>
  <si>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</si>
  <si>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</si>
  <si>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</si>
  <si>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</si>
  <si>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</si>
  <si>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</si>
  <si>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</si>
  <si>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</si>
  <si>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</si>
  <si>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</si>
  <si>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</si>
  <si>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</si>
  <si>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</si>
  <si>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</si>
  <si>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</si>
  <si>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</si>
  <si>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</si>
  <si>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</si>
  <si>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</si>
  <si>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</si>
  <si>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</si>
  <si>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</si>
  <si>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</si>
  <si>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</si>
  <si>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</si>
  <si>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</si>
  <si>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</si>
  <si>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</si>
  <si>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</si>
  <si>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</si>
  <si>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</si>
  <si>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</si>
  <si>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</si>
  <si>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</si>
  <si>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</si>
  <si>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</si>
  <si>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</si>
  <si>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</si>
  <si>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</si>
  <si>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</si>
  <si>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</si>
  <si>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</si>
  <si>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</si>
  <si>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</si>
  <si>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</si>
  <si>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</si>
  <si>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</si>
  <si>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</si>
  <si>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</si>
  <si>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</si>
  <si>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</si>
  <si>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</si>
  <si>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</si>
  <si>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</si>
  <si>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</si>
  <si>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</si>
  <si>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</si>
  <si>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</si>
  <si>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</si>
  <si>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</si>
  <si>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</si>
  <si>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</si>
  <si>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</si>
  <si>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</si>
  <si>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</si>
  <si>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</si>
  <si>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</si>
  <si>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</si>
  <si>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</si>
  <si>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</si>
  <si>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</si>
  <si>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</si>
  <si>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</si>
  <si>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</si>
  <si>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</si>
  <si>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</si>
  <si>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</si>
  <si>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</si>
  <si>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</si>
  <si>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</si>
  <si>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</si>
  <si>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</si>
  <si>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</si>
  <si>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</si>
  <si>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</si>
  <si>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</si>
  <si>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</si>
  <si>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</si>
  <si>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</si>
  <si>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</si>
  <si>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</si>
  <si>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</si>
  <si>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</si>
  <si>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</si>
  <si>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</si>
  <si>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</si>
  <si>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</si>
  <si>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</si>
  <si>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</si>
  <si>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</si>
  <si>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</si>
  <si>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</si>
  <si>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</si>
  <si>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</si>
  <si>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</si>
  <si>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</si>
  <si>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</si>
  <si>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</si>
  <si>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</si>
  <si>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</si>
  <si>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</si>
  <si>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</si>
  <si>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</si>
  <si>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</si>
  <si>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</si>
  <si>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</si>
  <si>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</si>
  <si>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</si>
  <si>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</si>
  <si>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</si>
  <si>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</si>
  <si>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</si>
  <si>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</si>
  <si>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</si>
  <si>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</si>
  <si>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</si>
  <si>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</si>
  <si>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</si>
  <si>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</si>
  <si>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</si>
  <si>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</si>
  <si>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</si>
  <si>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</si>
  <si>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</si>
  <si>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</si>
  <si>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</si>
  <si>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</si>
  <si>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</si>
  <si>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</si>
  <si>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</si>
  <si>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</si>
  <si>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</si>
  <si>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</si>
  <si>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</si>
  <si>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</si>
  <si>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</si>
  <si>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</si>
  <si>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</si>
  <si>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</si>
  <si>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</si>
  <si>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</si>
  <si>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</si>
  <si>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</si>
  <si>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</si>
  <si>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</si>
  <si>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</si>
  <si>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</si>
  <si>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</si>
  <si>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</si>
  <si>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</si>
  <si>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</si>
  <si>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</si>
  <si>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</si>
  <si>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</si>
  <si>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</si>
  <si>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</si>
  <si>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</si>
  <si>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</si>
  <si>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</si>
  <si>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</si>
  <si>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</si>
  <si>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</si>
  <si>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</si>
  <si>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</si>
  <si>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</si>
  <si>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</si>
  <si>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</si>
  <si>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</si>
  <si>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</si>
  <si>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</si>
  <si>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</si>
  <si>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</si>
  <si>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</si>
  <si>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</si>
  <si>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</si>
  <si>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</si>
  <si>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</si>
  <si>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</si>
  <si>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</si>
  <si>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</si>
  <si>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</si>
  <si>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</si>
  <si>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</si>
  <si>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</si>
  <si>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</si>
  <si>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</si>
  <si>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</si>
  <si>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</si>
  <si>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</si>
  <si>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</si>
  <si>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</si>
  <si>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</si>
  <si>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</si>
  <si>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</si>
  <si>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</si>
  <si>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</si>
  <si>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</si>
  <si>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</si>
  <si>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</si>
  <si>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</si>
  <si>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</si>
  <si>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</si>
  <si>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</si>
  <si>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</si>
  <si>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</si>
  <si>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</si>
  <si>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</si>
  <si>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</si>
  <si>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</si>
  <si>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</si>
  <si>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</si>
  <si>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</si>
  <si>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</si>
  <si>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</si>
  <si>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</si>
  <si>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</si>
  <si>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</si>
  <si>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</si>
  <si>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</si>
  <si>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</si>
  <si>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</si>
  <si>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</si>
  <si>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</si>
  <si>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</si>
  <si>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</si>
  <si>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</si>
  <si>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</si>
  <si>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</si>
  <si>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</si>
  <si>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</si>
  <si>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</si>
  <si>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</si>
  <si>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</si>
  <si>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</si>
  <si>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</si>
  <si>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</si>
  <si>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</si>
  <si>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</si>
  <si>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</si>
  <si>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</si>
  <si>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</si>
  <si>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</si>
  <si>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</si>
  <si>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</si>
  <si>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</si>
  <si>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</si>
  <si>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</si>
  <si>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</si>
  <si>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</si>
  <si>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</si>
  <si>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</si>
  <si>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</si>
  <si>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</si>
  <si>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</si>
  <si>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</si>
  <si>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</si>
  <si>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</si>
  <si>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</si>
  <si>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</si>
  <si>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</si>
  <si>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</si>
  <si>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</si>
  <si>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</si>
  <si>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</si>
  <si>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</si>
  <si>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</si>
  <si>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</si>
  <si>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</si>
  <si>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</si>
  <si>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</si>
  <si>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</si>
  <si>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</si>
  <si>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</si>
  <si>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</si>
  <si>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</si>
  <si>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</si>
  <si>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</si>
  <si>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</si>
  <si>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</si>
  <si>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</si>
  <si>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</si>
  <si>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</si>
  <si>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</si>
  <si>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</si>
  <si>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</si>
  <si>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</si>
  <si>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</si>
  <si>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</si>
  <si>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</si>
  <si>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</si>
  <si>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</si>
  <si>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</si>
  <si>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</si>
  <si>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</si>
  <si>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</si>
  <si>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</si>
  <si>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</si>
  <si>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</si>
  <si>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</si>
  <si>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</si>
  <si>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</si>
  <si>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</si>
  <si>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</si>
  <si>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</si>
  <si>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</si>
  <si>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</si>
  <si>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</si>
  <si>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</si>
  <si>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</si>
  <si>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</si>
  <si>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</si>
  <si>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</si>
  <si>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</si>
  <si>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</si>
  <si>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</si>
  <si>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</si>
  <si>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</si>
  <si>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</si>
  <si>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</si>
  <si>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</si>
  <si>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</si>
  <si>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</si>
  <si>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</si>
  <si>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</si>
  <si>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</si>
  <si>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</si>
  <si>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</si>
  <si>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</si>
  <si>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</si>
  <si>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</si>
  <si>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</si>
  <si>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</si>
  <si>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</si>
  <si>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</si>
  <si>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</si>
  <si>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</si>
  <si>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</si>
  <si>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</si>
  <si>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</si>
  <si>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</si>
  <si>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</si>
  <si>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</si>
  <si>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</si>
  <si>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</si>
  <si>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</si>
  <si>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</si>
  <si>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</si>
  <si>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</si>
  <si>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</si>
  <si>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</si>
  <si>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</si>
  <si>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</si>
  <si>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</si>
  <si>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</si>
  <si>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</si>
  <si>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</si>
  <si>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</si>
  <si>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</si>
  <si>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</si>
  <si>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</si>
  <si>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</si>
  <si>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</si>
  <si>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</si>
  <si>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</si>
  <si>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</si>
  <si>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</si>
  <si>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</si>
  <si>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</si>
  <si>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</si>
  <si>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</si>
  <si>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</si>
  <si>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</si>
  <si>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</si>
  <si>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</si>
  <si>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</si>
  <si>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</si>
  <si>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</si>
  <si>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</si>
  <si>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</si>
  <si>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</si>
  <si>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</si>
  <si>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</si>
  <si>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</si>
  <si>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</si>
  <si>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</si>
  <si>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</si>
  <si>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</si>
  <si>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</si>
  <si>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</si>
  <si>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</si>
  <si>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</si>
  <si>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</si>
  <si>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</si>
  <si>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</si>
  <si>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</si>
  <si>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</si>
  <si>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</si>
  <si>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</si>
  <si>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</si>
  <si>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</si>
  <si>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</si>
  <si>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</si>
  <si>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</si>
  <si>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</si>
  <si>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</si>
  <si>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</si>
  <si>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</si>
  <si>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</si>
  <si>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</si>
  <si>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</si>
  <si>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</si>
  <si>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</si>
  <si>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</si>
  <si>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</si>
  <si>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</si>
  <si>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</si>
  <si>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</si>
  <si>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</si>
  <si>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</si>
  <si>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</si>
  <si>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</si>
  <si>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</si>
  <si>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</si>
  <si>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</si>
  <si>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</si>
  <si>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</si>
  <si>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</si>
  <si>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</si>
  <si>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</si>
  <si>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</si>
  <si>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</si>
  <si>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</si>
  <si>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</si>
  <si>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</si>
  <si>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</si>
  <si>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</si>
  <si>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</si>
  <si>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</si>
  <si>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</si>
  <si>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</si>
  <si>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</si>
  <si>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</si>
  <si>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</si>
  <si>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</si>
  <si>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</si>
  <si>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</si>
  <si>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</si>
  <si>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</si>
  <si>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</si>
  <si>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</si>
  <si>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</si>
  <si>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</si>
  <si>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</si>
  <si>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</si>
  <si>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</si>
  <si>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</si>
  <si>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</si>
  <si>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</si>
  <si>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</si>
  <si>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</si>
  <si>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</si>
  <si>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</si>
  <si>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</si>
  <si>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</si>
  <si>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</si>
  <si>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</si>
  <si>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</si>
  <si>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</si>
  <si>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</si>
  <si>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</si>
  <si>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</si>
  <si>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</si>
  <si>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</si>
  <si>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</si>
  <si>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</si>
  <si>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</si>
  <si>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</si>
  <si>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</si>
  <si>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</si>
  <si>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</si>
  <si>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</si>
  <si>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</si>
  <si>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</si>
  <si>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</si>
  <si>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</si>
  <si>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</si>
  <si>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</si>
  <si>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</si>
  <si>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</si>
  <si>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</si>
  <si>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</si>
  <si>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</si>
  <si>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</si>
  <si>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</si>
  <si>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</si>
  <si>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</si>
  <si>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</si>
  <si>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</si>
  <si>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</si>
  <si>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</si>
  <si>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</si>
  <si>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</si>
  <si>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</si>
  <si>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</si>
  <si>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</si>
  <si>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</si>
  <si>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</si>
  <si>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</si>
  <si>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</si>
  <si>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</si>
  <si>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</si>
  <si>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</si>
  <si>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</si>
  <si>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</si>
  <si>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</si>
  <si>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</si>
  <si>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</si>
  <si>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</si>
  <si>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</si>
  <si>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</si>
  <si>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</si>
  <si>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</si>
  <si>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</si>
  <si>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</si>
  <si>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</si>
  <si>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</si>
  <si>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</si>
  <si>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</si>
  <si>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</si>
  <si>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</si>
  <si>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</si>
  <si>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</si>
  <si>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</si>
  <si>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</si>
  <si>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</si>
  <si>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</si>
  <si>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</si>
  <si>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</si>
  <si>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</si>
  <si>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</si>
  <si>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</si>
  <si>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</si>
  <si>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</si>
  <si>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</si>
  <si>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</si>
  <si>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</si>
  <si>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</si>
  <si>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</si>
  <si>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</si>
  <si>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</si>
  <si>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</si>
  <si>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</si>
  <si>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</si>
  <si>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</si>
  <si>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</si>
  <si>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</si>
  <si>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</si>
  <si>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</si>
  <si>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</si>
  <si>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</si>
  <si>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</si>
  <si>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</si>
  <si>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</si>
  <si>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</si>
  <si>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</si>
  <si>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</si>
  <si>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</si>
  <si>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</si>
  <si>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</si>
  <si>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</si>
  <si>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</si>
  <si>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</si>
  <si>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</si>
  <si>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</si>
  <si>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</si>
  <si>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</si>
  <si>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</si>
  <si>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</si>
  <si>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</si>
  <si>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</si>
  <si>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</si>
  <si>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</si>
  <si>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</si>
  <si>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</si>
  <si>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</si>
  <si>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</si>
  <si>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</si>
  <si>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</si>
  <si>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</si>
  <si>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</si>
  <si>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</si>
  <si>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</si>
  <si>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</si>
  <si>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</si>
  <si>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</si>
  <si>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</si>
  <si>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</si>
  <si>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</si>
  <si>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</si>
  <si>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</si>
  <si>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</si>
  <si>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</si>
  <si>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</si>
  <si>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</si>
  <si>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</si>
  <si>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</si>
  <si>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</si>
  <si>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</si>
  <si>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</si>
  <si>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</si>
  <si>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</si>
  <si>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</si>
  <si>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</si>
  <si>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</si>
  <si>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</si>
  <si>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</si>
  <si>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</si>
  <si>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</si>
  <si>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</si>
  <si>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</si>
  <si>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</si>
  <si>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</si>
  <si>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</si>
  <si>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</si>
  <si>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</si>
  <si>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</si>
  <si>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</si>
  <si>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</si>
  <si>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</si>
  <si>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</si>
  <si>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</si>
  <si>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</si>
  <si>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</si>
  <si>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</si>
  <si>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</si>
  <si>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</si>
  <si>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</si>
  <si>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</si>
  <si>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</si>
  <si>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</si>
  <si>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</si>
  <si>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</si>
  <si>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</si>
  <si>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</si>
  <si>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</si>
  <si>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</si>
  <si>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</si>
  <si>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</si>
  <si>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</si>
  <si>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</si>
  <si>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</si>
  <si>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</si>
  <si>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</si>
  <si>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</si>
  <si>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</si>
  <si>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</si>
  <si>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</si>
  <si>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</si>
  <si>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</si>
  <si>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</si>
  <si>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</si>
  <si>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</si>
  <si>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</si>
  <si>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</si>
  <si>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</si>
  <si>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</si>
  <si>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</si>
  <si>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</si>
  <si>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</si>
  <si>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</si>
  <si>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</si>
  <si>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</si>
  <si>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</si>
  <si>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</si>
  <si>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</si>
  <si>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</si>
  <si>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</si>
  <si>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</si>
  <si>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</si>
  <si>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</si>
  <si>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</si>
  <si>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</si>
  <si>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</si>
  <si>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</si>
  <si>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</si>
  <si>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</si>
  <si>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</si>
  <si>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</si>
  <si>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</si>
  <si>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</si>
  <si>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</si>
  <si>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</si>
  <si>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</si>
  <si>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</si>
  <si>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</si>
  <si>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</si>
  <si>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</si>
  <si>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</si>
  <si>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</si>
  <si>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</si>
  <si>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</si>
  <si>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</si>
  <si>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</si>
  <si>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</si>
  <si>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</si>
  <si>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</si>
  <si>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</si>
  <si>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</si>
  <si>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</si>
  <si>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</si>
  <si>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</si>
  <si>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</si>
  <si>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</si>
  <si>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</si>
  <si>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</si>
  <si>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</si>
  <si>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</si>
  <si>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</si>
  <si>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</si>
  <si>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</si>
  <si>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</si>
  <si>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</si>
  <si>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</si>
  <si>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</si>
  <si>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</si>
  <si>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</si>
  <si>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</si>
  <si>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</si>
  <si>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</si>
  <si>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</si>
  <si>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</si>
  <si>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</si>
  <si>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</si>
  <si>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</si>
  <si>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</si>
  <si>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</si>
  <si>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</si>
  <si>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</si>
  <si>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</si>
  <si>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</si>
  <si>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</si>
  <si>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</si>
  <si>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</si>
  <si>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</si>
  <si>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</si>
  <si>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</si>
  <si>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</si>
  <si>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</si>
  <si>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</si>
  <si>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</si>
  <si>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</si>
  <si>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</si>
  <si>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</si>
  <si>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</si>
  <si>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</si>
  <si>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</si>
  <si>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</si>
  <si>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</si>
  <si>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</si>
  <si>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</si>
  <si>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</si>
  <si>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</si>
  <si>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</si>
  <si>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</si>
  <si>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</si>
  <si>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</si>
  <si>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</si>
  <si>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</si>
  <si>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</si>
  <si>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</si>
  <si>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</si>
  <si>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</si>
  <si>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</si>
  <si>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</si>
  <si>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</si>
  <si>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</si>
  <si>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</si>
  <si>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</si>
  <si>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</si>
  <si>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</si>
  <si>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</si>
  <si>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</si>
  <si>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</si>
  <si>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</si>
  <si>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</si>
  <si>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</si>
  <si>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</si>
  <si>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</si>
  <si>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</si>
  <si>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</si>
  <si>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</si>
  <si>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</si>
  <si>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</si>
  <si>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</si>
  <si>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</si>
  <si>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</si>
  <si>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</si>
  <si>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</si>
  <si>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</si>
  <si>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</si>
  <si>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</si>
  <si>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</si>
  <si>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</si>
  <si>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</si>
  <si>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</si>
  <si>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</si>
  <si>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</si>
  <si>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</si>
  <si>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</si>
  <si>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</si>
  <si>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</si>
  <si>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</si>
  <si>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</si>
  <si>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</si>
  <si>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</si>
  <si>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</si>
  <si>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</si>
  <si>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</si>
  <si>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</si>
  <si>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</si>
  <si>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</si>
  <si>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</si>
  <si>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</si>
  <si>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</si>
  <si>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</si>
  <si>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</si>
  <si>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</si>
  <si>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</si>
  <si>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</si>
  <si>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</si>
  <si>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</si>
  <si>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</si>
  <si>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</si>
  <si>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</si>
  <si>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</si>
  <si>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</si>
  <si>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</si>
  <si>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</si>
  <si>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</si>
  <si>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</si>
  <si>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</si>
  <si>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</si>
  <si>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</si>
  <si>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</si>
  <si>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</si>
  <si>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</si>
  <si>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</si>
  <si>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</si>
  <si>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</si>
  <si>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</si>
  <si>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</si>
  <si>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</si>
  <si>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</si>
  <si>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</si>
  <si>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</si>
  <si>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</si>
  <si>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</si>
  <si>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</si>
  <si>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</si>
  <si>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</si>
  <si>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</si>
  <si>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</si>
  <si>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</si>
  <si>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</si>
  <si>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</si>
  <si>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</si>
  <si>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</si>
  <si>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</si>
  <si>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</si>
  <si>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</si>
  <si>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</si>
  <si>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</si>
  <si>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</si>
  <si>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</si>
  <si>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</si>
  <si>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</si>
  <si>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</si>
  <si>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</si>
  <si>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</si>
  <si>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</si>
  <si>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</si>
  <si>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</si>
  <si>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</si>
  <si>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</si>
  <si>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</si>
  <si>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</si>
  <si>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</si>
  <si>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</si>
  <si>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</si>
  <si>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</si>
  <si>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</si>
  <si>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</si>
  <si>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</si>
  <si>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</si>
  <si>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</si>
  <si>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</si>
  <si>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</si>
  <si>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</si>
  <si>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</si>
  <si>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</si>
  <si>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</si>
  <si>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</si>
  <si>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</si>
  <si>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</si>
  <si>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</si>
  <si>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</si>
  <si>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</si>
  <si>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</si>
  <si>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</si>
  <si>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</si>
  <si>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</si>
  <si>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</si>
  <si>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</si>
  <si>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</si>
  <si>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</si>
  <si>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</si>
  <si>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</si>
  <si>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</si>
  <si>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</si>
  <si>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</si>
  <si>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</si>
  <si>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</si>
  <si>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</si>
  <si>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</si>
  <si>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</si>
  <si>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</si>
  <si>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</si>
  <si>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</si>
  <si>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</si>
  <si>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</si>
  <si>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</si>
  <si>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</si>
  <si>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</si>
  <si>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</si>
  <si>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</si>
  <si>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</si>
  <si>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</si>
  <si>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</si>
  <si>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</si>
  <si>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</si>
  <si>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</si>
  <si>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</si>
  <si>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</si>
  <si>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</si>
  <si>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</si>
  <si>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</si>
  <si>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</si>
  <si>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</si>
  <si>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</si>
  <si>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</si>
  <si>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</si>
  <si>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</si>
  <si>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</si>
  <si>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</si>
  <si>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</si>
  <si>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</si>
  <si>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</si>
  <si>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</si>
  <si>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</si>
  <si>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</si>
  <si>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</si>
  <si>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</si>
  <si>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</si>
  <si>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</si>
  <si>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</si>
  <si>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</si>
  <si>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</si>
  <si>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</si>
  <si>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</si>
  <si>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</si>
  <si>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</si>
  <si>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</si>
  <si>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</si>
  <si>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</si>
  <si>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</si>
  <si>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</si>
  <si>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</si>
  <si>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</si>
  <si>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</si>
  <si>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</si>
  <si>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</si>
  <si>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</si>
  <si>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</si>
  <si>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</si>
  <si>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</si>
  <si>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</si>
  <si>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</si>
  <si>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</si>
  <si>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</si>
  <si>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</si>
  <si>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</si>
  <si>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</si>
  <si>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</si>
  <si>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</si>
  <si>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</si>
  <si>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</si>
  <si>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</si>
  <si>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</si>
  <si>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</si>
  <si>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</si>
  <si>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</si>
  <si>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</si>
  <si>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</si>
  <si>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</si>
  <si>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</si>
  <si>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</si>
  <si>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</si>
  <si>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</si>
  <si>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</si>
  <si>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</si>
  <si>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</si>
  <si>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</si>
  <si>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</si>
  <si>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</si>
  <si>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</si>
  <si>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</si>
  <si>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</si>
  <si>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</si>
  <si>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</si>
  <si>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</si>
  <si>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</si>
  <si>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</si>
  <si>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</si>
  <si>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</si>
  <si>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</si>
  <si>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</si>
  <si>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</si>
  <si>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</si>
  <si>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</si>
  <si>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</si>
  <si>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</si>
  <si>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</si>
  <si>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</si>
  <si>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</si>
  <si>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</si>
  <si>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</si>
  <si>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</si>
  <si>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</si>
  <si>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</si>
  <si>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</si>
  <si>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</si>
  <si>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</si>
  <si>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</si>
  <si>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</si>
  <si>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</si>
  <si>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</si>
  <si>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</si>
  <si>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</si>
  <si>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</si>
  <si>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</si>
  <si>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</si>
  <si>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</si>
  <si>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</si>
  <si>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</si>
  <si>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</si>
  <si>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</si>
  <si>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</si>
  <si>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</si>
  <si>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</si>
  <si>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</si>
  <si>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</si>
  <si>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</si>
  <si>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</si>
  <si>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</si>
  <si>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</si>
  <si>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</si>
  <si>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</si>
  <si>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</si>
  <si>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</si>
  <si>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</si>
  <si>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</si>
  <si>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</si>
  <si>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</si>
  <si>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</si>
  <si>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</si>
  <si>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</si>
  <si>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</si>
  <si>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</si>
  <si>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</si>
  <si>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</si>
  <si>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</si>
  <si>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</si>
  <si>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</si>
  <si>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</si>
  <si>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</si>
  <si>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</si>
  <si>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</si>
  <si>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</si>
  <si>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</si>
  <si>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</si>
  <si>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</si>
  <si>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</si>
  <si>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</si>
  <si>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</si>
  <si>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</si>
  <si>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</si>
  <si>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</si>
  <si>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</si>
  <si>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</si>
  <si>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</si>
  <si>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</si>
  <si>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</si>
  <si>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</si>
  <si>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</si>
  <si>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</si>
  <si>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</si>
  <si>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</si>
  <si>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</si>
  <si>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</si>
  <si>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</si>
  <si>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</si>
  <si>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</si>
  <si>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</si>
  <si>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</si>
  <si>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</si>
  <si>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</si>
  <si>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</si>
  <si>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</si>
  <si>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</si>
  <si>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</si>
  <si>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</si>
  <si>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</si>
  <si>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</si>
  <si>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</si>
  <si>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</si>
  <si>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</si>
  <si>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</si>
  <si>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</si>
  <si>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</si>
  <si>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</si>
  <si>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</si>
  <si>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</si>
  <si>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</si>
  <si>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</si>
  <si>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</si>
  <si>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</si>
  <si>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</si>
  <si>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</si>
  <si>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</si>
  <si>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</si>
  <si>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</si>
  <si>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</si>
  <si>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</si>
  <si>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</si>
  <si>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</si>
  <si>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</si>
  <si>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</si>
  <si>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</si>
  <si>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</si>
  <si>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</si>
  <si>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</si>
  <si>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</si>
  <si>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</si>
  <si>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</si>
  <si>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</si>
  <si>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</si>
  <si>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</si>
  <si>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</si>
  <si>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</si>
  <si>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</si>
  <si>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</si>
  <si>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</si>
  <si>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</si>
  <si>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</si>
  <si>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</si>
  <si>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</si>
  <si>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</si>
  <si>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</si>
  <si>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</si>
  <si>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</si>
  <si>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</si>
  <si>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</si>
  <si>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</si>
  <si>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</si>
  <si>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</si>
  <si>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</si>
  <si>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</si>
  <si>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</si>
  <si>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</si>
  <si>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</si>
  <si>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</si>
  <si>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</si>
  <si>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</si>
  <si>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</si>
  <si>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</si>
  <si>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</si>
  <si>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</si>
  <si>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</si>
  <si>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</si>
  <si>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</si>
  <si>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</si>
  <si>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</si>
  <si>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</si>
  <si>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</si>
  <si>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</si>
  <si>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</si>
  <si>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</si>
  <si>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</si>
  <si>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</si>
  <si>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</si>
  <si>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</si>
  <si>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</si>
  <si>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</si>
  <si>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</si>
  <si>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</si>
  <si>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</si>
  <si>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</si>
  <si>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</si>
  <si>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</si>
  <si>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</si>
  <si>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</si>
  <si>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</si>
  <si>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</si>
  <si>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</si>
  <si>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</si>
  <si>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</si>
  <si>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</si>
  <si>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</si>
  <si>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</si>
  <si>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</si>
  <si>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</si>
  <si>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</si>
  <si>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</si>
  <si>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</si>
  <si>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</si>
  <si>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</si>
  <si>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</si>
  <si>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</si>
  <si>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</si>
  <si>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</si>
  <si>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</si>
  <si>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</si>
  <si>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</si>
  <si>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</si>
  <si>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</si>
  <si>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</si>
  <si>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</si>
  <si>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</si>
  <si>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</si>
  <si>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</si>
  <si>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</si>
  <si>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</si>
  <si>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</si>
  <si>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</si>
  <si>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</si>
  <si>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</si>
  <si>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</si>
  <si>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</si>
  <si>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</si>
  <si>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</si>
  <si>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</si>
  <si>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</si>
  <si>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</si>
  <si>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</si>
  <si>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</si>
  <si>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</si>
  <si>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</si>
  <si>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</si>
  <si>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</si>
  <si>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</si>
  <si>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</si>
  <si>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</si>
  <si>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</si>
  <si>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</si>
  <si>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</si>
  <si>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</si>
  <si>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</si>
  <si>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</si>
  <si>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</si>
  <si>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</si>
  <si>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</si>
  <si>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</si>
  <si>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</si>
  <si>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</si>
  <si>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</si>
  <si>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</si>
  <si>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</si>
  <si>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</si>
  <si>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</si>
  <si>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</si>
  <si>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</si>
  <si>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</si>
  <si>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</si>
  <si>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</si>
  <si>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</si>
  <si>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</si>
  <si>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</si>
  <si>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</si>
  <si>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</si>
  <si>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</si>
  <si>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</si>
  <si>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</si>
  <si>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</si>
  <si>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</si>
  <si>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</si>
  <si>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</si>
  <si>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</si>
  <si>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</si>
  <si>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</si>
  <si>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</si>
  <si>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</si>
  <si>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</si>
  <si>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</si>
  <si>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</si>
  <si>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</si>
  <si>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</si>
  <si>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</si>
  <si>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</si>
  <si>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</si>
  <si>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</si>
  <si>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</si>
  <si>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</si>
  <si>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</si>
  <si>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</si>
  <si>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</si>
  <si>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</si>
  <si>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</si>
  <si>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</si>
  <si>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</si>
  <si>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</si>
  <si>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</si>
  <si>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</si>
  <si>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</si>
  <si>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</si>
  <si>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</si>
  <si>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</si>
  <si>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</si>
  <si>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</si>
  <si>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</si>
  <si>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</si>
  <si>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</si>
  <si>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</si>
  <si>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</si>
  <si>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</si>
  <si>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</si>
  <si>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</si>
  <si>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</si>
  <si>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</si>
  <si>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</si>
  <si>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</si>
  <si>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</si>
  <si>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</si>
  <si>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</si>
  <si>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</si>
  <si>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</si>
  <si>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</si>
  <si>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</si>
  <si>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</si>
  <si>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</si>
  <si>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</si>
  <si>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</si>
  <si>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</si>
  <si>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</si>
  <si>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</si>
  <si>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</si>
  <si>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</si>
  <si>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</si>
  <si>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</si>
  <si>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</si>
  <si>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</si>
  <si>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</si>
  <si>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</si>
  <si>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</si>
  <si>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</si>
  <si>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</si>
  <si>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</si>
  <si>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</si>
  <si>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</si>
  <si>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</si>
  <si>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</si>
  <si>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</si>
  <si>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</si>
  <si>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</si>
  <si>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</si>
  <si>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</si>
  <si>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</si>
  <si>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</si>
  <si>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</si>
  <si>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</si>
  <si>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</si>
  <si>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</si>
  <si>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</si>
  <si>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</si>
  <si>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</si>
  <si>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</si>
  <si>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</si>
  <si>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</si>
  <si>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</si>
  <si>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</si>
  <si>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</si>
  <si>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</si>
  <si>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</si>
  <si>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</si>
  <si>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</si>
  <si>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</si>
  <si>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</si>
  <si>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</si>
  <si>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</si>
  <si>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</si>
  <si>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</si>
  <si>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</si>
  <si>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</si>
  <si>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</si>
  <si>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</si>
  <si>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</si>
  <si>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</si>
  <si>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</si>
  <si>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</si>
  <si>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</si>
  <si>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</si>
  <si>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</si>
  <si>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</si>
  <si>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</si>
  <si>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</si>
  <si>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</si>
  <si>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</si>
  <si>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</si>
  <si>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</si>
  <si>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</si>
  <si>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</si>
  <si>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</si>
  <si>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</si>
  <si>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</si>
  <si>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</si>
  <si>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</si>
  <si>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</si>
  <si>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</si>
  <si>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</si>
  <si>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</si>
  <si>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</si>
  <si>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</si>
  <si>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</si>
  <si>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</si>
  <si>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</si>
  <si>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</si>
  <si>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</si>
  <si>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</si>
  <si>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</si>
  <si>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</si>
  <si>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</si>
  <si>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</si>
  <si>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</si>
  <si>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</si>
  <si>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</si>
  <si>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</si>
  <si>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</si>
  <si>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</si>
  <si>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</si>
  <si>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</si>
  <si>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</si>
  <si>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</si>
  <si>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</si>
  <si>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</si>
  <si>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</si>
  <si>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</si>
  <si>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</si>
  <si>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</si>
  <si>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</si>
  <si>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</si>
  <si>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</si>
  <si>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</si>
  <si>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</si>
  <si>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</si>
  <si>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</si>
  <si>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</si>
  <si>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</si>
  <si>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</si>
  <si>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</si>
  <si>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</si>
  <si>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</si>
  <si>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</si>
  <si>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</si>
  <si>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</si>
  <si>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</si>
  <si>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</si>
  <si>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</si>
  <si>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</si>
  <si>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</si>
  <si>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</si>
  <si>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</si>
  <si>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</si>
  <si>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</si>
  <si>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</si>
  <si>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</si>
  <si>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</si>
  <si>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</si>
  <si>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</si>
  <si>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</si>
  <si>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</si>
  <si>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</si>
  <si>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</si>
  <si>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</si>
  <si>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</si>
  <si>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</si>
  <si>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</si>
  <si>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</si>
  <si>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</si>
  <si>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</si>
  <si>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</si>
  <si>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</si>
  <si>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</si>
  <si>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</si>
  <si>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</si>
  <si>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</si>
  <si>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</si>
  <si>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</si>
  <si>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</si>
  <si>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</si>
  <si>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</si>
  <si>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</si>
  <si>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</si>
  <si>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</si>
  <si>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</si>
  <si>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</si>
  <si>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</si>
  <si>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</si>
  <si>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</si>
  <si>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</si>
  <si>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</si>
  <si>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</si>
  <si>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</si>
  <si>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</si>
  <si>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</si>
  <si>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</si>
  <si>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</si>
  <si>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</si>
  <si>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</si>
  <si>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</si>
  <si>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</si>
  <si>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</si>
  <si>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</si>
  <si>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</si>
  <si>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</si>
  <si>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</si>
  <si>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</si>
  <si>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</si>
  <si>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</si>
  <si>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</si>
  <si>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</si>
  <si>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</si>
  <si>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</si>
  <si>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</si>
  <si>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</si>
  <si>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</si>
  <si>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</si>
  <si>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</si>
  <si>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</si>
  <si>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</si>
  <si>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</si>
  <si>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</si>
  <si>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</si>
  <si>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</si>
  <si>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</si>
  <si>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</si>
  <si>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</si>
  <si>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</si>
  <si>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</si>
  <si>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</si>
  <si>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</si>
  <si>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</si>
  <si>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</si>
  <si>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</si>
  <si>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</si>
  <si>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</si>
  <si>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</si>
  <si>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</si>
  <si>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</si>
  <si>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</si>
  <si>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</si>
  <si>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</si>
  <si>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</si>
  <si>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</si>
  <si>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</si>
  <si>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</si>
  <si>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</si>
  <si>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</si>
  <si>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</si>
  <si>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</si>
  <si>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</si>
  <si>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</si>
  <si>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</si>
  <si>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</si>
  <si>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</si>
  <si>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</si>
  <si>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</si>
  <si>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</si>
  <si>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</si>
  <si>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</si>
  <si>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</si>
  <si>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</si>
  <si>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</si>
  <si>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</si>
  <si>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</si>
  <si>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</si>
  <si>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</si>
  <si>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</si>
  <si>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</si>
  <si>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</si>
  <si>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</si>
  <si>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</si>
  <si>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</si>
  <si>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</si>
  <si>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</si>
  <si>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</si>
  <si>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</si>
  <si>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</si>
  <si>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</si>
  <si>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</si>
  <si>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</si>
  <si>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</si>
  <si>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</si>
  <si>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</si>
  <si>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</si>
  <si>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</si>
  <si>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</si>
  <si>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</si>
  <si>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</si>
  <si>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</si>
  <si>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</si>
  <si>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</si>
  <si>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</si>
  <si>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</si>
  <si>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</si>
  <si>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</si>
  <si>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</si>
  <si>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</si>
  <si>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</si>
  <si>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</si>
  <si>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</si>
  <si>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</si>
  <si>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</si>
  <si>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</si>
  <si>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</si>
  <si>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</si>
  <si>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</si>
  <si>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</si>
  <si>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</si>
  <si>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</si>
  <si>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</si>
  <si>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</si>
  <si>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</si>
  <si>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</si>
  <si>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</si>
  <si>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</si>
  <si>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</si>
  <si>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</si>
  <si>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</si>
  <si>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</si>
  <si>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</si>
  <si>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</si>
  <si>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</si>
  <si>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</si>
  <si>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</si>
  <si>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</si>
  <si>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</si>
  <si>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</si>
  <si>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</si>
  <si>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</si>
  <si>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</si>
  <si>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</si>
  <si>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</si>
  <si>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</si>
  <si>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</si>
  <si>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</si>
  <si>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</si>
  <si>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</si>
  <si>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</si>
  <si>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</si>
  <si>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</si>
  <si>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</si>
  <si>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</si>
  <si>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</si>
  <si>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</si>
  <si>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</si>
  <si>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</si>
  <si>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</si>
  <si>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</si>
  <si>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</si>
  <si>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</si>
  <si>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</si>
  <si>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</si>
  <si>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</si>
  <si>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</si>
  <si>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</si>
  <si>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</si>
  <si>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</si>
  <si>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</si>
  <si>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</si>
  <si>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</si>
  <si>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</si>
  <si>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</si>
  <si>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</si>
  <si>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</si>
  <si>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</si>
  <si>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</si>
  <si>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</si>
  <si>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</si>
  <si>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</si>
  <si>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</si>
  <si>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</si>
  <si>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</si>
  <si>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</si>
  <si>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</si>
  <si>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</si>
  <si>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</si>
  <si>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</si>
  <si>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</si>
  <si>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</si>
  <si>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</si>
  <si>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</si>
  <si>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</si>
  <si>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</si>
  <si>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</si>
  <si>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</si>
  <si>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</si>
  <si>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</si>
  <si>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</si>
  <si>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</si>
  <si>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</si>
  <si>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</si>
  <si>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</si>
  <si>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</si>
  <si>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</si>
  <si>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</si>
  <si>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</si>
  <si>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</si>
  <si>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</si>
  <si>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</si>
  <si>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</si>
  <si>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</si>
  <si>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</si>
  <si>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</si>
  <si>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</si>
  <si>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</si>
  <si>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</si>
  <si>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</si>
  <si>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</si>
  <si>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</si>
  <si>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</si>
  <si>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</si>
  <si>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</si>
  <si>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</si>
  <si>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</si>
  <si>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</si>
  <si>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</si>
  <si>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</si>
  <si>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</si>
  <si>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</si>
  <si>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</si>
  <si>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</si>
  <si>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</si>
  <si>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</si>
  <si>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</si>
  <si>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</si>
  <si>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</si>
  <si>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</si>
  <si>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</si>
  <si>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</si>
  <si>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</si>
  <si>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</si>
  <si>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</si>
  <si>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</si>
  <si>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</si>
  <si>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</si>
  <si>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</si>
  <si>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</si>
  <si>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</si>
  <si>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</si>
  <si>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</si>
  <si>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</si>
  <si>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</si>
  <si>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</si>
  <si>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</si>
  <si>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</si>
  <si>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</si>
  <si>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</si>
  <si>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</si>
  <si>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</si>
  <si>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</si>
  <si>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</si>
  <si>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</si>
  <si>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</si>
  <si>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</si>
  <si>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</si>
  <si>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</si>
  <si>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</si>
  <si>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</si>
  <si>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</si>
  <si>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</si>
  <si>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</si>
  <si>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</si>
  <si>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</si>
  <si>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</si>
  <si>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</si>
  <si>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</si>
  <si>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</si>
  <si>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</si>
  <si>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</si>
  <si>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</si>
  <si>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</si>
  <si>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</si>
  <si>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</si>
  <si>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</si>
  <si>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</si>
  <si>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</si>
  <si>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</si>
  <si>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</si>
  <si>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</si>
  <si>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</si>
  <si>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</si>
  <si>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</si>
  <si>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</si>
  <si>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</si>
  <si>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</si>
  <si>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</si>
  <si>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</si>
  <si>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</si>
  <si>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</si>
  <si>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</si>
  <si>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</si>
  <si>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</si>
  <si>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</si>
  <si>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</si>
  <si>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</si>
  <si>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</si>
  <si>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</si>
  <si>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</si>
  <si>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</si>
  <si>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</si>
  <si>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</si>
  <si>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</si>
  <si>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</si>
  <si>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</si>
  <si>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</si>
  <si>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</si>
  <si>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</si>
  <si>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</si>
  <si>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</si>
  <si>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</si>
  <si>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</si>
  <si>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</si>
  <si>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</si>
  <si>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</si>
  <si>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</si>
  <si>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</si>
  <si>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</si>
  <si>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</si>
  <si>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</si>
  <si>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</si>
  <si>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</si>
  <si>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</si>
  <si>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</si>
  <si>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</si>
  <si>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</si>
  <si>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</si>
  <si>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</si>
  <si>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</si>
  <si>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</si>
  <si>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</si>
  <si>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</si>
  <si>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</si>
  <si>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</si>
  <si>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</si>
  <si>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</si>
  <si>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</si>
  <si>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</si>
  <si>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</si>
  <si>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</si>
  <si>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</si>
  <si>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</si>
  <si>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</si>
  <si>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</si>
  <si>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</si>
  <si>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</si>
  <si>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</si>
  <si>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</si>
  <si>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</si>
  <si>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</si>
  <si>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</si>
  <si>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</si>
  <si>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</si>
  <si>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</si>
  <si>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</si>
  <si>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</si>
  <si>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</si>
  <si>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</si>
  <si>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</si>
  <si>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</si>
  <si>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</si>
  <si>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</si>
  <si>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</si>
  <si>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</si>
  <si>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</si>
  <si>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</si>
  <si>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</si>
  <si>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</si>
  <si>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</si>
  <si>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</si>
  <si>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</si>
  <si>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</si>
  <si>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</si>
  <si>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</si>
  <si>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</si>
  <si>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</si>
  <si>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</si>
  <si>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</si>
  <si>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</si>
  <si>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</si>
  <si>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</si>
  <si>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</si>
  <si>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</si>
  <si>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</si>
  <si>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</si>
  <si>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</si>
  <si>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</si>
  <si>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</si>
  <si>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</si>
  <si>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</si>
  <si>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</si>
  <si>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</si>
  <si>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</si>
  <si>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</si>
  <si>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</si>
  <si>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</si>
  <si>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</si>
  <si>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</si>
  <si>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</si>
  <si>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</si>
  <si>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</si>
  <si>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</si>
  <si>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</si>
  <si>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</si>
  <si>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</si>
  <si>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</si>
  <si>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</si>
  <si>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</si>
  <si>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</si>
  <si>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</si>
  <si>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</si>
  <si>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</si>
  <si>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</si>
  <si>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</si>
  <si>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</si>
  <si>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</si>
  <si>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</si>
  <si>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</si>
  <si>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</si>
  <si>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</si>
  <si>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</si>
  <si>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</si>
  <si>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</si>
  <si>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</si>
  <si>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</si>
  <si>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</si>
  <si>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</si>
  <si>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</si>
  <si>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</si>
  <si>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</si>
  <si>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</si>
  <si>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</si>
  <si>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</si>
  <si>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</si>
  <si>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</si>
  <si>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</si>
  <si>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</si>
  <si>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</si>
  <si>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</si>
  <si>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</si>
  <si>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</si>
  <si>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</si>
  <si>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</si>
  <si>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</si>
  <si>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</si>
  <si>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</si>
  <si>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</si>
  <si>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</si>
  <si>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</si>
  <si>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</si>
  <si>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</si>
  <si>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</si>
  <si>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</si>
  <si>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</si>
  <si>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</si>
  <si>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</si>
  <si>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</si>
  <si>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</si>
  <si>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</si>
  <si>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</si>
  <si>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</si>
  <si>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</si>
  <si>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</si>
  <si>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</si>
  <si>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</si>
  <si>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</si>
  <si>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</si>
  <si>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</si>
  <si>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</si>
  <si>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</si>
  <si>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</si>
  <si>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</si>
  <si>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</si>
  <si>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</si>
  <si>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</si>
  <si>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</si>
  <si>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</si>
  <si>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</si>
  <si>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</si>
  <si>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</si>
  <si>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</si>
  <si>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</si>
  <si>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</si>
  <si>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</si>
  <si>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</si>
  <si>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</si>
  <si>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</si>
  <si>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</si>
  <si>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</si>
  <si>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</si>
  <si>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</si>
  <si>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</si>
  <si>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</si>
  <si>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</si>
  <si>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</si>
  <si>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</si>
  <si>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</si>
  <si>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</si>
  <si>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</si>
  <si>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</si>
  <si>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</si>
  <si>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</si>
  <si>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</si>
  <si>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</si>
  <si>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</si>
  <si>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</si>
  <si>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</si>
  <si>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</si>
  <si>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</si>
  <si>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</si>
  <si>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</si>
  <si>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</si>
  <si>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</si>
  <si>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</si>
  <si>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</si>
  <si>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</si>
  <si>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</si>
  <si>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</si>
  <si>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</si>
  <si>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</si>
  <si>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</si>
  <si>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</si>
  <si>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</si>
  <si>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</si>
  <si>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</si>
  <si>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</si>
  <si>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</si>
  <si>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</si>
  <si>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</si>
  <si>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</si>
  <si>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</si>
  <si>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</si>
  <si>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</si>
  <si>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</si>
  <si>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</si>
  <si>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</si>
  <si>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</si>
  <si>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</si>
  <si>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</si>
  <si>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</si>
  <si>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</si>
  <si>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</si>
  <si>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</si>
  <si>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</si>
  <si>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</si>
  <si>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</si>
  <si>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</si>
  <si>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</si>
  <si>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</si>
  <si>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</si>
  <si>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</si>
  <si>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</si>
  <si>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</si>
  <si>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</si>
  <si>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</si>
  <si>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</si>
  <si>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</si>
  <si>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</si>
  <si>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</si>
  <si>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</si>
  <si>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</si>
  <si>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</si>
  <si>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</si>
  <si>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</si>
  <si>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</si>
  <si>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</si>
  <si>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</si>
  <si>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</si>
  <si>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</si>
  <si>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</si>
  <si>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</si>
  <si>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</si>
  <si>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</si>
  <si>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</si>
  <si>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</si>
  <si>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</si>
  <si>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</si>
  <si>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</si>
  <si>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</si>
  <si>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</si>
  <si>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</si>
  <si>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</si>
  <si>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</si>
  <si>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</si>
  <si>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</si>
  <si>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</si>
  <si>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</si>
  <si>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</si>
  <si>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</si>
  <si>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</si>
  <si>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</si>
  <si>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</si>
  <si>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</si>
  <si>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</si>
  <si>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</si>
  <si>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</si>
  <si>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</si>
  <si>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</si>
  <si>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</si>
  <si>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</si>
  <si>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</si>
  <si>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</si>
  <si>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</si>
  <si>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</si>
  <si>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</si>
  <si>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</si>
  <si>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</si>
  <si>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</si>
  <si>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</si>
  <si>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</si>
  <si>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</si>
  <si>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</si>
  <si>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</si>
  <si>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</si>
  <si>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</si>
  <si>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</si>
  <si>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</si>
  <si>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</si>
  <si>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</si>
  <si>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</si>
  <si>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</si>
  <si>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</si>
  <si>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</si>
  <si>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</si>
  <si>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</si>
  <si>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</si>
  <si>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</si>
  <si>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</si>
  <si>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</si>
  <si>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</si>
  <si>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</si>
  <si>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</si>
  <si>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</si>
  <si>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</si>
  <si>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</si>
  <si>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</si>
  <si>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</si>
  <si>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</si>
  <si>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</si>
  <si>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</si>
  <si>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</si>
  <si>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</si>
  <si>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</si>
  <si>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</si>
  <si>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</si>
  <si>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</si>
  <si>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</si>
  <si>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</si>
  <si>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</si>
  <si>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</si>
  <si>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</si>
  <si>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</si>
  <si>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</si>
  <si>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</si>
  <si>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</si>
  <si>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</si>
  <si>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</si>
  <si>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</si>
  <si>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</si>
  <si>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</si>
  <si>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</si>
  <si>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</si>
  <si>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</si>
  <si>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</si>
  <si>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</si>
  <si>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</si>
  <si>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</si>
  <si>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</si>
  <si>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</si>
  <si>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</si>
  <si>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</si>
  <si>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</si>
  <si>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</si>
  <si>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</si>
  <si>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</si>
  <si>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</si>
  <si>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</si>
  <si>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</si>
  <si>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</si>
  <si>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</si>
  <si>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</si>
  <si>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</si>
  <si>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</si>
  <si>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</si>
  <si>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</si>
  <si>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</si>
  <si>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</si>
  <si>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</si>
  <si>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</si>
  <si>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</si>
  <si>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</si>
  <si>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</si>
  <si>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</si>
  <si>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</si>
  <si>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</si>
  <si>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</si>
  <si>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</si>
  <si>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</si>
  <si>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</si>
  <si>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</si>
  <si>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</si>
  <si>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</si>
  <si>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</si>
  <si>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</si>
  <si>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</si>
  <si>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</si>
  <si>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</si>
  <si>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</si>
  <si>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</si>
  <si>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</si>
  <si>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</si>
  <si>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</si>
  <si>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</si>
  <si>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</si>
  <si>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</si>
  <si>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</si>
  <si>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</si>
  <si>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</si>
  <si>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</si>
  <si>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</si>
  <si>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</si>
  <si>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</si>
  <si>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</si>
  <si>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</si>
  <si>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</si>
  <si>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</si>
  <si>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</si>
  <si>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</si>
  <si>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</si>
  <si>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</si>
  <si>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</si>
  <si>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</si>
  <si>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</si>
  <si>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</si>
  <si>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</si>
  <si>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</si>
  <si>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</si>
  <si>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</si>
  <si>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</si>
  <si>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</si>
  <si>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</si>
  <si>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</si>
  <si>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PCM-20251112-00001446</t>
  </si>
  <si>
    <t>ETA 10 km</t>
  </si>
  <si>
    <t xml:space="preserve"> PCM-20250215-00000830 </t>
  </si>
  <si>
    <t>LTE site still down and  site located in aramco area access issue need special permission</t>
  </si>
  <si>
    <t>PCM-20251112-00001025</t>
  </si>
  <si>
    <t>SCECO cut in area and EM team saving site SQR0079</t>
  </si>
  <si>
    <t>PCM-20251112-00001562</t>
  </si>
  <si>
    <t>SCECO cut in area and EM team saving site MLJI0191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</si>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</sst>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310.69255856481323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45973.640984490739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45973.640984490739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45973.640984490739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45973.640984490739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45973.640984490739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45973.640984490739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45973.640984490739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45973.640984490739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45973.640984490739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45973.640984490739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45973.640984490739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45973.640984490739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45973.640984490739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45973.640984490739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45973.640984490739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45973.640984490739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45973.640984490739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45973.640984490739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45973.640984490739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45973.640984490739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45973.640984490739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45973.640984490739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45973.640984490739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45973.640984490739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45973.640984490739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45973.640984490739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45973.640984490739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45973.640984490739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45973.640984490739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45973.640984490739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45973.640984490739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45973.640984490739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45973.640984490739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45973.640984490739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45973.640984490739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45973.640984490739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45973.640984490739</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45973.640984490739</v>
      </c>
      <c r="H40" s="120"/>
      <c r="I40" s="118" t="str">
        <f>IFERROR(VLOOKUP(D40,DB!A:F,6,0),"")</f>
        <v/>
      </c>
      <c r="J40" s="118" t="str">
        <f>IFERROR(VLOOKUP(D40,DB!A:G,7,0),"")</f>
        <v/>
      </c>
      <c r="K40" s="122"/>
      <c r="L40" s="123" t="str">
        <f>IFERROR(VLOOKUP(D40,DB!A:I,9,0),"")</f>
        <v/>
      </c>
    </row>
    <row r="41" spans="1:12" ht="15" customHeight="1">
      <c r="A41" s="157"/>
      <c r="B41" s="158" t="str">
        <f>IFERROR(VLOOKUP(D41,DB!A:K,11,0),"")</f>
        <v/>
      </c>
      <c r="C41" s="158"/>
      <c r="D41" s="158"/>
      <c r="E41" s="159"/>
      <c r="F41" s="154"/>
      <c r="G41" s="160">
        <f ca="1">IFERROR(NOW()-F41,"")</f>
        <v>45973.640984490739</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45973.640984490739</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45973.640984490739</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45973.640984490739</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45973.640984490739</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45973.640984490739</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45973.640984490739</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45973.640984490739</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45973.640984490739</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45973.640984490739</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45973.640984490739</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45973.640984490739</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45973.640984490739</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45973.640984490739</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45973.640984490739</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45973.640984490739</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45973.640984490739</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45973.640984490739</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45973.640984490739</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45973.640984490739</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45973.640984490739</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45973.640984490739</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45973.640984490739</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45973.640984490739</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45973.640984490739</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45973.640984490739</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45973.640984490739</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45973.640984490739</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45973.640984490739</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45973.640984490739</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45973.640984490739</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45973.640984490739</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45973.640984490739</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45973.640984490739</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45973.640984490739</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45973.640984490739</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45973.640984490739</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45973.640984490739</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45973.640984490739</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45973.640984490739</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45973.640984490739</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45973.640984490739</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45973.640984490739</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45973.640984490739</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45973.640984490739</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45973.640984490739</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45973.640984490739</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45973.640984490739</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45973.640984490739</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45973.640984490739</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45973.640984490739</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45973.640984490739</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45973.640984490739</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45973.640984490739</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45973.640984490739</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45973.640984490739</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45973.640984490739</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45973.640984490739</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45973.640984490739</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45973.640984490739</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45973.640984490739</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45973.640984490739</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45973.640984490739</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45973.640984490739</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45973.640984490739</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45973.640984490739</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45973.640984490739</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45973.640984490739</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45973.640984490739</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45973.640984490739</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45973.640984490739</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45973.640984490739</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45973.640984490739</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45973.640984490739</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45973.640984490739</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45973.640984490739</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45973.640984490739</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45973.640984490739</v>
      </c>
      <c r="H118" s="154"/>
      <c r="I118" s="158" t="str">
        <f>IFERROR(VLOOKUP(D118,DB!A:F,6,0),"")</f>
        <v/>
      </c>
      <c r="J118" s="158" t="str">
        <f>IFERROR(VLOOKUP(D118,DB!A:G,7,0),"")</f>
        <v/>
      </c>
      <c r="K118" s="161"/>
      <c r="L118" s="162" t="str">
        <f>IFERROR(VLOOKUP(D118,DB!A:I,9,0),"")</f>
        <v/>
      </c>
    </row>
    <row r="119" spans="1:12" ht="15" customHeight="1">
      <c r="A119" s="157"/>
      <c r="B119" s="158" t="str">
        <f>IFERROR(VLOOKUP(D119,DB!A:K,11,0),"")</f>
        <v/>
      </c>
      <c r="C119" s="158"/>
      <c r="D119" s="158"/>
      <c r="E119" s="159"/>
      <c r="F119" s="154"/>
      <c r="G119" s="160">
        <f ca="1">IFERROR(NOW()-F119,"")</f>
        <v>45973.640984490739</v>
      </c>
      <c r="H119" s="154"/>
      <c r="I119" s="158" t="str">
        <f>IFERROR(VLOOKUP(D119,DB!A:F,6,0),"")</f>
        <v/>
      </c>
      <c r="J119" s="158" t="str">
        <f>IFERROR(VLOOKUP(D119,DB!A:G,7,0),"")</f>
        <v/>
      </c>
      <c r="K119" s="161"/>
      <c r="L119" s="162" t="str">
        <f>IFERROR(VLOOKUP(D119,DB!A:I,9,0),"")</f>
        <v/>
      </c>
    </row>
    <row r="120" spans="1:12" ht="15" customHeight="1">
      <c r="A120" s="157"/>
      <c r="B120" s="158" t="str">
        <f>IFERROR(VLOOKUP(D120,DB!A:K,11,0),"")</f>
        <v/>
      </c>
      <c r="C120" s="158"/>
      <c r="D120" s="158"/>
      <c r="E120" s="159"/>
      <c r="F120" s="154"/>
      <c r="G120" s="160">
        <f ca="1">IFERROR(NOW()-F120,"")</f>
        <v>45973.640984490739</v>
      </c>
      <c r="H120" s="154"/>
      <c r="I120" s="158" t="str">
        <f>IFERROR(VLOOKUP(D120,DB!A:F,6,0),"")</f>
        <v/>
      </c>
      <c r="J120" s="158" t="str">
        <f>IFERROR(VLOOKUP(D120,DB!A:G,7,0),"")</f>
        <v/>
      </c>
      <c r="K120" s="161"/>
      <c r="L120" s="162" t="str">
        <f>IFERROR(VLOOKUP(D120,DB!A:I,9,0),"")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148.64114652777789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8511</v>
      </c>
      <c r="E4" s="103" t="s">
        <v>39021</v>
      </c>
      <c r="F4" s="104">
        <v>45973.594074074077</v>
      </c>
      <c r="G4" s="105">
        <f t="shared" ref="G4:G6" ca="1" si="1">IFERROR(NOW()-F4,"-")</f>
        <v>4.691041666228557E-2</v>
      </c>
      <c r="H4" s="104">
        <v>45973.585740740738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45973.640984490739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45973.640984490739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13" ca="1" si="2">IFERROR(NOW()-F7,"-")</f>
        <v>45973.640984490739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45973.640984490739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45973.640984490739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45973.640984490739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45973.640984490739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45973.640984490739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t="shared" ca="1" si="2"/>
        <v>45973.640984490739</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65" t="str">
        <f>IFERROR(VLOOKUP(D14,DB!A:K,11,0),"")</f>
        <v/>
      </c>
      <c r="C14" s="18"/>
      <c r="D14" s="18"/>
      <c r="E14" s="103"/>
      <c r="F14" s="104"/>
      <c r="G14" s="105">
        <f ca="1">IFERROR(NOW()-F14,"-")</f>
        <v>45973.640984490739</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45973.640984490739</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45973.640984490739</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45973.640984490739</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45973.640984490739</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45973.640984490739</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ca="1">IFERROR(NOW()-F20,"-")</f>
        <v>45973.640984490739</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5" t="str">
        <f>IFERROR(VLOOKUP(D21,DB!A:K,11,0),"")</f>
        <v/>
      </c>
      <c r="C21" s="18"/>
      <c r="D21" s="18"/>
      <c r="E21" s="103"/>
      <c r="F21" s="104"/>
      <c r="G21" s="105">
        <f ca="1">IFERROR(NOW()-F21,"-")</f>
        <v>45973.640984490739</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s="164" customFormat="1" ht="31.5" customHeight="1">
      <c r="A22" s="102"/>
      <c r="B22" s="165" t="str">
        <f>IFERROR(VLOOKUP(D22,DB!A:K,11,0),"")</f>
        <v/>
      </c>
      <c r="C22" s="18"/>
      <c r="D22" s="18"/>
      <c r="E22" s="103"/>
      <c r="F22" s="104"/>
      <c r="G22" s="105">
        <f ca="1">IFERROR(NOW()-F22,"-")</f>
        <v>45973.640984490739</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45973.640984490739</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ca="1">IFERROR(NOW()-F24,"-")</f>
        <v>45973.640984490739</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65" t="str">
        <f>IFERROR(VLOOKUP(D25,DB!A:K,11,0),"")</f>
        <v/>
      </c>
      <c r="C25" s="18"/>
      <c r="D25" s="18"/>
      <c r="E25" s="103"/>
      <c r="F25" s="104"/>
      <c r="G25" s="105">
        <f ca="1">IFERROR(NOW()-F25,"-")</f>
        <v>45973.640984490739</v>
      </c>
      <c r="H25" s="104"/>
      <c r="I25" s="165" t="str">
        <f>IFERROR(VLOOKUP(D25,DB!A:F,6,0),"")</f>
        <v/>
      </c>
      <c r="J25" s="165" t="str">
        <f>IFERROR(VLOOKUP(D25,DB!A:G,7,0),"")</f>
        <v/>
      </c>
      <c r="K25" s="19"/>
      <c r="L25" s="16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66" t="str">
        <f>IFERROR(VLOOKUP(D26,DB!A:K,11,0),"")</f>
        <v/>
      </c>
      <c r="C26" s="128"/>
      <c r="D26" s="128"/>
      <c r="E26" s="129"/>
      <c r="F26" s="130"/>
      <c r="G26" s="131">
        <f ca="1">IFERROR(NOW()-F26,"-")</f>
        <v>45973.640984490739</v>
      </c>
      <c r="H26" s="130"/>
      <c r="I26" s="166" t="str">
        <f>IFERROR(VLOOKUP(D26,DB!A:F,6,0),"")</f>
        <v/>
      </c>
      <c r="J26" s="166" t="str">
        <f>IFERROR(VLOOKUP(D26,DB!A:G,7,0),"")</f>
        <v/>
      </c>
      <c r="K26" s="132"/>
      <c r="L26" s="166"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row r="27" spans="1:88" ht="31.5" customHeight="1">
      <c r="A27" s="102"/>
      <c r="B27" s="165" t="str">
        <f>IFERROR(VLOOKUP(D27,DB!A:K,11,0),"")</f>
        <v/>
      </c>
      <c r="C27" s="18"/>
      <c r="D27" s="18"/>
      <c r="E27" s="103"/>
      <c r="F27" s="104"/>
      <c r="G27" s="105">
        <f ca="1">IFERROR(NOW()-F27,"-")</f>
        <v>45973.640984490739</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45973.640984490739</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45973.640984490739</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45973.640984490739</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45973.640984490739</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45973.640984490739</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45973.640984490739</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45973.640984490739</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45973.640984490739</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45973.640984490739</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45973.640984490739</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45973.640984490739</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45973.640984490739</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45973.640984490739</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45973.640984490739</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45973.640984490739</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45973.640984490739</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45973.640984490739</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45973.640984490739</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45973.640984490739</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45973.640984490739</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45973.640984490739</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45973.640984490739</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45973.640984490739</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45973.640984490739</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45973.640984490739</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45973.640984490739</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45973.640984490739</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45973.640984490739</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45973.640984490739</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45973.640984490739</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45973.640984490739</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45973.640984490739</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45973.640984490739</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ca="1">IFERROR(NOW()-F61,"-")</f>
        <v>45973.640984490739</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65" t="str">
        <f>IFERROR(VLOOKUP(D62,DB!A:K,11,0),"")</f>
        <v/>
      </c>
      <c r="C62" s="18"/>
      <c r="D62" s="18"/>
      <c r="E62" s="103"/>
      <c r="F62" s="104"/>
      <c r="G62" s="105">
        <f ca="1">IFERROR(NOW()-F62,"-")</f>
        <v>45973.640984490739</v>
      </c>
      <c r="H62" s="104"/>
      <c r="I62" s="165" t="str">
        <f>IFERROR(VLOOKUP(D62,DB!A:F,6,0),"")</f>
        <v/>
      </c>
      <c r="J62" s="165" t="str">
        <f>IFERROR(VLOOKUP(D62,DB!A:G,7,0),"")</f>
        <v/>
      </c>
      <c r="K62" s="19"/>
      <c r="L62" s="165"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66" t="str">
        <f>IFERROR(VLOOKUP(D63,DB!A:K,11,0),"")</f>
        <v/>
      </c>
      <c r="C63" s="128"/>
      <c r="D63" s="128"/>
      <c r="E63" s="129"/>
      <c r="F63" s="130"/>
      <c r="G63" s="131">
        <f ca="1">IFERROR(NOW()-F63,"-")</f>
        <v>45973.640984490739</v>
      </c>
      <c r="H63" s="130"/>
      <c r="I63" s="166" t="str">
        <f>IFERROR(VLOOKUP(D63,DB!A:F,6,0),"")</f>
        <v/>
      </c>
      <c r="J63" s="166" t="str">
        <f>IFERROR(VLOOKUP(D63,DB!A:G,7,0),"")</f>
        <v/>
      </c>
      <c r="K63" s="132"/>
      <c r="L63" s="166"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45973.640984490739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45973.640984490739</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45973.640984490739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45973.640984490739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45973.640984490739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45973.640984490739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45973.640984490739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45973.640984490739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45973.640984490739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45973.640984490739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45973.640984490739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45973.640984490739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45973.640984490739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45973.640984490739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45973.640984490739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45973.640984490739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45973.640984490739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45973.640984490739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45973.640984490739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45973.640984490739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45973.640984490739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45973.640984490739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45973.640984490739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45973.640984490739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45973.640984490739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45973.640984490739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45973.640984490739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45973.640984490739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45973.640984490739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45973.640984490739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45973.640984490739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45973.640984490739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45973.640984490739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45973.640984490739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45973.640984490739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45973.640984490739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45973.640984490739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45973.640984490739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45973.640984490739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45973.640984490739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45973.640984490739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45973.640984490739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45973.640984490739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45973.640984490739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45973.640984490739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45973.640984490739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45973.640984490739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45973.640984490739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45973.640984490739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45973.640984490739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45973.640984490739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45973.640984490739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45973.640984490739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45973.640984490739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45973.640984490739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45973.640984490739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45973.640984490739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45973.640984490739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45973.640984490739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45973.640984490739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45973.640984490739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45973.640984490739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45973.640984490739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45973.640984490739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45973.640984490739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45973.640984490739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45973.640984490739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45973.640984490739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45973.640984490739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45973.640984490739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45973.640984490739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45973.640984490739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45973.640984490739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45973.640984490739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45973.640984490739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45973.640984490739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45973.640984490739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45973.640984490739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45973.640984490739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45973.640984490739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45973.640984490739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45973.640984490739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45973.640984490739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45973.640984490739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45973.640984490739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45973.640984490739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45973.640984490739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45973.640984490739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45973.640984490739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45973.640984490739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45973.640984490739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45973.640984490739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45973.640984490739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45973.640984490739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45973.640984490739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45973.640984490739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45973.640984490739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45973.640984490739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45973.640984490739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45973.640984490739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45973.640984490739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45973.640984490739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45973.640984490739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45973.640984490739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45973.640984490739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45973.640984490739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45973.640984490739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45973.640984490739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45973.640984490739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45973.640984490739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45973.640984490739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45973.640984490739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45973.640984490739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45973.640984490739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45973.640984490739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45973.640984490739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45973.640984490739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45973.640984490739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45973.640984490739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45973.640984490739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45973.640984490739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45973.640984490739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45973.640984490739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45973.640984490739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45973.640984490739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45973.640984490739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45973.640984490739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45973.640984490739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45973.640984490739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45973.640984490739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45973.640984490739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45973.640984490739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45973.640984490739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45973.640984490739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45973.640984490739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45973.640984490739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45973.640984490739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45973.640984490739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45973.640984490739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45973.640984490739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45973.640984490739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45973.640984490739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45973.640984490739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45973.640984490739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45973.640984490739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45973.640984490739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45973.640984490739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45973.640984490739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45973.640984490739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45973.640984490739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45973.640984490739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45973.640984490739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45973.640984490739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45973.640984490739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45973.640984490739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45973.640984490739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45973.640984490739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45973.640984490739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45973.640984490739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45973.640984490739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45973.640984490739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45973.640984490739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45973.640984490739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45973.640984490739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45973.640984490739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45973.640984490739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45973.640984490739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45973.640984490739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45973.640984490739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45973.640984490739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45973.640984490739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45973.640984490739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45973.640984490739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45973.640984490739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45973.640984490739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45973.640984490739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45973.640984490739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45973.640984490739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45973.640984490739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45973.640984490739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45973.640984490739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45973.640984490739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45973.640984490739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45973.640984490739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45973.640984490739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45973.640984490739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45973.640984490739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45973.640984490739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45973.640984490739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45973.640984490739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45973.640984490739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45973.640984490739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45973.640984490739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45973.640984490739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45973.640984490739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45973.640984490739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45973.640984490739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45973.640984490739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45973.640984490739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45973.640984490739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45973.640984490739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45973.640984490739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45973.640984490739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45973.640984490739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45973.640984490739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45973.640984490739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45973.640984490739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45973.640984490739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45973.640984490739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45973.640984490739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45973.640984490739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45973.640984490739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45973.640984490739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45973.640984490739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45973.640984490739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45973.640984490739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45973.640984490739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45973.640984490739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45973.640984490739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45973.640984490739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45973.640984490739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45973.640984490739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45973.640984490739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45973.640984490739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45973.640984490739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45973.640984490739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45973.640984490739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45973.640984490739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45973.640984490739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45973.640984490739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45973.640984490739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45973.640984490739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45973.640984490739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45973.640984490739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45973.640984490739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45973.640984490739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45973.640984490739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45973.640984490739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45973.640984490739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45973.640984490739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45973.640984490739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45973.640984490739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45973.640984490739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45973.640984490739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45973.640984490739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45973.640984490739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45973.640984490739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45973.640984490739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45973.640984490739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45973.640984490739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45973.640984490739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45973.640984490739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45973.640984490739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45973.640984490739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45973.640984490739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45973.640984490739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45973.640984490739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45973.640984490739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45973.640984490739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45973.640984490739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45973.640984490739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45973.640984490739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45973.640984490739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45973.640984490739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45973.640984490739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45973.640984490739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45973.640984490739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45973.640984490739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45973.640984490739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45973.640984490739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45973.640984490739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45973.640984490739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45973.640984490739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45973.640984490739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45973.640984490739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45973.640984490739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45973.640984490739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45973.640984490739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45973.640984490739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45973.640984490739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45973.640984490739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45973.640984490739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45973.640984490739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45973.640984490739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45973.640984490739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45973.640984490739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45973.640984490739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45973.640984490739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45973.640984490739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45973.640984490739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45973.640984490739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45973.640984490739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45973.640984490739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45973.640984490739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45973.640984490739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45973.640984490739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45973.640984490739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45973.640984490739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45973.640984490739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45973.640984490739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45973.640984490739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45973.640984490739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45973.640984490739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45973.640984490739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45973.640984490739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45973.640984490739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45973.640984490739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45973.640984490739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45973.640984490739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45973.640984490739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45973.640984490739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45973.640984490739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45973.640984490739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45973.640984490739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45973.640984490739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45973.640984490739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45973.640984490739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45973.640984490739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45973.640984490739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45973.640984490739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45973.640984490739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45973.640984490739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45973.640984490739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45973.640984490739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45973.640984490739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45973.640984490739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45973.640984490739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45973.640984490739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45973.640984490739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45973.640984490739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45973.640984490739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45973.640984490739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45973.640984490739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45973.640984490739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45973.640984490739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45973.640984490739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45973.640984490739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45973.640984490739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45973.640984490739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45973.640984490739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45973.640984490739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45973.640984490739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45973.640984490739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45973.640984490739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45973.640984490739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45973.640984490739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45973.640984490739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45973.640984490739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45973.640984490739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45973.640984490739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45973.640984490739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45973.640984490739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45973.640984490739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45973.640984490739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45973.640984490739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45973.640984490739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45973.640984490739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45973.640984490739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45973.640984490739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45973.640984490739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45973.640984490739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45973.640984490739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45973.640984490739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45973.640984490739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45973.640984490739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45973.640984490739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45973.640984490739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45973.640984490739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45973.640984490739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45973.640984490739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45973.640984490739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45973.640984490739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45973.640984490739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45973.640984490739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45973.640984490739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45973.640984490739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45973.640984490739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45973.640984490739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45973.640984490739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45973.640984490739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45973.640984490739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45973.640984490739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45973.640984490739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45973.640984490739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45973.640984490739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45973.640984490739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45973.640984490739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45973.640984490739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45973.640984490739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45973.640984490739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45973.640984490739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45973.640984490739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45973.640984490739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45973.640984490739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45973.640984490739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45973.640984490739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45973.640984490739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45973.640984490739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45973.640984490739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45973.640984490739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45973.640984490739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45973.640984490739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45973.640984490739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45973.640984490739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45973.640984490739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45973.640984490739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45973.640984490739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45973.640984490739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45973.640984490739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45973.640984490739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45973.640984490739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45973.640984490739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45973.640984490739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45973.640984490739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45973.640984490739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45973.640984490739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45973.640984490739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45973.640984490739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45973.640984490739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45973.640984490739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45973.640984490739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45973.640984490739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45973.640984490739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45973.640984490739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45973.640984490739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45973.640984490739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45973.640984490739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45973.640984490739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45973.640984490739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45973.640984490739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45973.640984490739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45973.640984490739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45973.640984490739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45973.640984490739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45973.640984490739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45973.640984490739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45973.640984490739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45973.640984490739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45973.640984490739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45973.640984490739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45973.640984490739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45973.640984490739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45973.640984490739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45973.640984490739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45973.640984490739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45973.640984490739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45973.640984490739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45973.640984490739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45973.640984490739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45973.640984490739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45973.640984490739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45973.640984490739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45973.640984490739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45973.640984490739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45973.640984490739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45973.640984490739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45973.640984490739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45973.640984490739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45973.640984490739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45973.640984490739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45973.640984490739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45973.640984490739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45973.640984490739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45973.640984490739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45973.640984490739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45973.640984490739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45973.640984490739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45973.640984490739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45973.640984490739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45973.640984490739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45973.640984490739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45973.640984490739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45973.640984490739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45973.640984490739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45973.640984490739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45973.640984490739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45973.640984490739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45973.640984490739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45973.640984490739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45973.640984490739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45973.640984490739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45973.640984490739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45973.640984490739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45973.640984490739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45973.640984490739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45973.640984490739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45973.640984490739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45973.640984490739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45973.640984490739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45973.640984490739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45973.640984490739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45973.640984490739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45973.640984490739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45973.640984490739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45973.640984490739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45973.640984490739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45973.640984490739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45973.640984490739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45973.640984490739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45973.640984490739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45973.640984490739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45973.640984490739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45973.640984490739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45973.640984490739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45973.640984490739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45973.640984490739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45973.640984490739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45973.640984490739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45973.640984490739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45973.640984490739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45973.640984490739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45973.640984490739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45973.640984490739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45973.640984490739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45973.640984490739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45973.640984490739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45973.640984490739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45973.640984490739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45973.640984490739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45973.640984490739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45973.640984490739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45973.640984490739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45973.640984490739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45973.640984490739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45973.640984490739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45973.640984490739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45973.640984490739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45973.640984490739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45973.640984490739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45973.640984490739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45973.640984490739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45973.640984490739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45973.640984490739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45973.640984490739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45973.640984490739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45973.640984490739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45973.640984490739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45973.640984490739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45973.640984490739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45973.640984490739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45973.640984490739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45973.640984490739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45973.640984490739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45973.640984490739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45973.640984490739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45973.640984490739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45973.640984490739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45973.640984490739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45973.640984490739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45973.640984490739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45973.640984490739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45973.640984490739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45973.640984490739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45973.640984490739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45973.640984490739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45973.640984490739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45973.640984490739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45973.640984490739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45973.640984490739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45973.640984490739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45973.640984490739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45973.640984490739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45973.640984490739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45973.640984490739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45973.640984490739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45973.640984490739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45973.640984490739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45973.640984490739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45973.640984490739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45973.640984490739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45973.640984490739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45973.640984490739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45973.640984490739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45973.640984490739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45973.640984490739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45973.640984490739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45973.640984490739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45973.640984490739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45973.640984490739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45973.640984490739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45973.640984490739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45973.640984490739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45973.640984490739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45973.640984490739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45973.640984490739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45973.640984490739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45973.640984490739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45973.640984490739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45973.640984490739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45973.640984490739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45973.640984490739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45973.640984490739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45973.640984490739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45973.640984490739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45973.640984490739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45973.640984490739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45973.640984490739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45973.640984490739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45973.640984490739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45973.640984490739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45973.640984490739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45973.640984490739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45973.640984490739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45973.640984490739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45973.640984490739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45973.640984490739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45973.640984490739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45973.640984490739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45973.640984490739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45973.640984490739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45973.640984490739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45973.640984490739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45973.640984490739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45973.640984490739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45973.640984490739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45973.640984490739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45973.640984490739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45973.640984490739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45973.640984490739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45973.640984490739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45973.640984490739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45973.640984490739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45973.640984490739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45973.640984490739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45973.640984490739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45973.640984490739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45973.640984490739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45973.640984490739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45973.640984490739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45973.640984490739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45973.640984490739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45973.640984490739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45973.640984490739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45973.640984490739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45973.640984490739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45973.640984490739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45973.640984490739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45973.640984490739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45973.640984490739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45973.640984490739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45973.640984490739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45973.640984490739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45973.640984490739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45973.640984490739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45973.640984490739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45973.640984490739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45973.640984490739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45973.640984490739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45973.640984490739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45973.640984490739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45973.640984490739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45973.640984490739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45973.640984490739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45973.640984490739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45973.640984490739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45973.640984490739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45973.640984490739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45973.640984490739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45973.640984490739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45973.640984490739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45973.640984490739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45973.640984490739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45973.640984490739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45973.640984490739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45973.640984490739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45973.640984490739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45973.640984490739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45973.640984490739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45973.640984490739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45973.640984490739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45973.640984490739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45973.640984490739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45973.640984490739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45973.640984490739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45973.640984490739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45973.640984490739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45973.640984490739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45973.640984490739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45973.640984490739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45973.640984490739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45973.640984490739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45973.640984490739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45973.640984490739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45973.640984490739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45973.640984490739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45973.640984490739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45973.640984490739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45973.640984490739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45973.640984490739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45973.640984490739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45973.640984490739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45973.640984490739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45973.640984490739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45973.640984490739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45973.640984490739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45973.640984490739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45973.640984490739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45973.640984490739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45973.640984490739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45973.640984490739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45973.640984490739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45973.640984490739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45973.640984490739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45973.640984490739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45973.640984490739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45973.640984490739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45973.640984490739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45973.640984490739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45973.640984490739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45973.640984490739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45973.640984490739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45973.640984490739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45973.640984490739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45973.640984490739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45973.640984490739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45973.640984490739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45973.640984490739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45973.640984490739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45973.640984490739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45973.640984490739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45973.640984490739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45973.640984490739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45973.640984490739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45973.640984490739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45973.640984490739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45973.640984490739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45973.640984490739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45973.640984490739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45973.640984490739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45973.640984490739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45973.640984490739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45973.640984490739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45973.640984490739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45973.640984490739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45973.640984490739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45973.640984490739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45973.640984490739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45973.640984490739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45973.640984490739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45973.640984490739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45973.640984490739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45973.640984490739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45973.640984490739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45973.640984490739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45973.640984490739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45973.640984490739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45973.640984490739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45973.640984490739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45973.640984490739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45973.640984490739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45973.640984490739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45973.640984490739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45973.640984490739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45973.640984490739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45973.640984490739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45973.640984490739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45973.640984490739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45973.640984490739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45973.640984490739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45973.640984490739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45973.640984490739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45973.640984490739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45973.640984490739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45973.640984490739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45973.640984490739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45973.640984490739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45973.640984490739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45973.640984490739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45973.640984490739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45973.640984490739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45973.640984490739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45973.640984490739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45973.640984490739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45973.640984490739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45973.640984490739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45973.640984490739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45973.640984490739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45973.640984490739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45973.640984490739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45973.640984490739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45973.640984490739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45973.640984490739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45973.640984490739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45973.640984490739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45973.640984490739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45973.640984490739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45973.640984490739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45973.640984490739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45973.640984490739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45973.640984490739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45973.640984490739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45973.640984490739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45973.640984490739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45973.640984490739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45973.640984490739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45973.640984490739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45973.640984490739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45973.640984490739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45973.640984490739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45973.640984490739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45973.640984490739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45973.640984490739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45973.640984490739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45973.640984490739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45973.640984490739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45973.640984490739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45973.640984490739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45973.640984490739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45973.640984490739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45973.640984490739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45973.640984490739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45973.640984490739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45973.640984490739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45973.640984490739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45973.640984490739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45973.640984490739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45973.640984490739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45973.640984490739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45973.640984490739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45973.640984490739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45973.640984490739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45973.640984490739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45973.640984490739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45973.640984490739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45973.640984490739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45973.640984490739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45973.640984490739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45973.640984490739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45973.640984490739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45973.640984490739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45973.640984490739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45973.640984490739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45973.640984490739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45973.640984490739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45973.640984490739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45973.640984490739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45973.640984490739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45973.640984490739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45973.640984490739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45973.640984490739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45973.640984490739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45973.640984490739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45973.640984490739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45973.640984490739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45973.640984490739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45973.640984490739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45973.640984490739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45973.640984490739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45973.640984490739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45973.640984490739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45973.640984490739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45973.640984490739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45973.640984490739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45973.640984490739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45973.640984490739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45973.640984490739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45973.640984490739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45973.640984490739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45973.640984490739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45973.640984490739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45973.640984490739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45973.640984490739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45973.640984490739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45973.640984490739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45973.640984490739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45973.640984490739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45973.640984490739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45973.640984490739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45973.640984490739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45973.640984490739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45973.640984490739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45973.640984490739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45973.640984490739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45973.640984490739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45973.640984490739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45973.640984490739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45973.640984490739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45973.640984490739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45973.640984490739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45973.640984490739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45973.640984490739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45973.640984490739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45973.640984490739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45973.640984490739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45973.640984490739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45973.640984490739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45973.640984490739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45973.640984490739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45973.640984490739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45973.640984490739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45973.640984490739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45973.640984490739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45973.640984490739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45973.640984490739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45973.640984490739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45973.640984490739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45973.640984490739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45973.640984490739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45973.640984490739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45973.640984490739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45973.640984490739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45973.640984490739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45973.640984490739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45973.640984490739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45973.640984490739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45973.640984490739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45973.640984490739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45973.640984490739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45973.640984490739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45973.640984490739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45973.640984490739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45973.640984490739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45973.640984490739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45973.640984490739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45973.640984490739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45973.640984490739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45973.640984490739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45973.640984490739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45973.640984490739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45973.640984490739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45973.640984490739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45973.640984490739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45973.640984490739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45973.640984490739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45973.640984490739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45973.640984490739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45973.640984490739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45973.640984490739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45973.640984490739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45973.640984490739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45973.640984490739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45973.640984490739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45973.640984490739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45973.640984490739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45973.640984490739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45973.640984490739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45973.640984490739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45973.640984490739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45973.640984490739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45973.640984490739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45973.640984490739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45973.640984490739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45973.640984490739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45973.640984490739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45973.640984490739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45973.640984490739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45973.640984490739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45973.640984490739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45973.640984490739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45973.640984490739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45973.640984490739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45973.640984490739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45973.640984490739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45973.640984490739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45973.640984490739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45973.640984490739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45973.640984490739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45973.640984490739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45973.640984490739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45973.640984490739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45973.640984490739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45973.640984490739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45973.640984490739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45973.640984490739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45973.640984490739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45973.640984490739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45973.640984490739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45973.640984490739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45973.640984490739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45973.640984490739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45973.640984490739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45973.640984490739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45973.640984490739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45973.640984490739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45973.640984490739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45973.640984490739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45973.640984490739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45973.640984490739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45973.640984490739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45973.640984490739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45973.640984490739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45973.640984490739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45973.640984490739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45973.640984490739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45973.640984490739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45973.640984490739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45973.640984490739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45973.640984490739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45973.640984490739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45973.640984490739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45973.640984490739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45973.640984490739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45973.640984490739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45973.640984490739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45973.640984490739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45973.640984490739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45973.640984490739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45973.640984490739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45973.640984490739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45973.640984490739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45973.640984490739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45973.640984490739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45973.640984490739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45973.640984490739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45973.640984490739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45973.640984490739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45973.640984490739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45973.640984490739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45973.640984490739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45973.640984490739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45973.640984490739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45973.640984490739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45973.640984490739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45973.640984490739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45973.640984490739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45973.640984490739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45973.640984490739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45973.640984490739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45973.640984490739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45973.640984490739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45973.640984490739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45973.640984490739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45973.640984490739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45973.640984490739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45973.640984490739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45973.640984490739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45973.640984490739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45973.640984490739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45973.640984490739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45973.640984490739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45973.640984490739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45973.640984490739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45973.640984490739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45973.640984490739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45973.640984490739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45973.640984490739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45973.640984490739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45973.640984490739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45973.640984490739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45973.640984490739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45973.640984490739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45973.640984490739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45973.640984490739</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270.16026689814316</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36120</v>
      </c>
      <c r="E3" s="95" t="s">
        <v>39021</v>
      </c>
      <c r="F3" s="96">
        <v>45973.465671296297</v>
      </c>
      <c r="G3" s="97">
        <f ca="1">IFERROR(NOW()-F3,"")</f>
        <v>0.17531319444242399</v>
      </c>
      <c r="H3" s="96">
        <v>45973.458773148152</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3</v>
      </c>
      <c r="D4" s="92" t="s">
        <v>35056</v>
      </c>
      <c r="E4" s="95" t="s">
        <v>39021</v>
      </c>
      <c r="F4" s="96">
        <v>45973.630891203706</v>
      </c>
      <c r="G4" s="97">
        <f ca="1">IFERROR(NOW()-F4,"")</f>
        <v>1.0093287033669185E-2</v>
      </c>
      <c r="H4" s="96">
        <v>45973.614432870374</v>
      </c>
      <c r="I4" s="135" t="str">
        <f>IFERROR(VLOOKUP(D4,DB!A:F,6,0),"")</f>
        <v>SCECO</v>
      </c>
      <c r="J4" s="135" t="str">
        <f>IFERROR(VLOOKUP(D4,DB!A:G,7,0),"")</f>
        <v>Good</v>
      </c>
      <c r="K4" s="98" t="s">
        <v>39112</v>
      </c>
      <c r="L4" s="92" t="str">
        <f>IFERROR(VLOOKUP(D4,DB!A:I,9,0),"")</f>
        <v>Latis</v>
      </c>
    </row>
    <row r="5" spans="1:16" ht="15" customHeight="1">
      <c r="A5" s="135"/>
      <c r="B5" s="135" t="str">
        <f>IFERROR(VLOOKUP(D5,DB!A:K,11,0),"")</f>
        <v/>
      </c>
      <c r="C5" s="94"/>
      <c r="D5" s="92"/>
      <c r="E5" s="95"/>
      <c r="F5" s="96"/>
      <c r="G5" s="97">
        <f ca="1">IFERROR(NOW()-F5,"")</f>
        <v>45973.640984490739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45973.640984490739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45973.640984490739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45973.640984490739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45973.640984490739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45973.640984490739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45973.640984490739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45973.640984490739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45973.640984490739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45973.640984490739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45973.640984490739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45973.640984490739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45973.640984490739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45973.640984490739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45973.640984490739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45973.640984490739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45973.640984490739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45973.640984490739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45973.640984490739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45973.640984490739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45973.640984490739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45973.640984490739</v>
      </c>
      <c r="H26" s="96"/>
      <c r="I26" s="135" t="str">
        <f>IFERROR(VLOOKUP(D26,DB!A:F,6,0),"")</f>
        <v/>
      </c>
      <c r="J26" s="135" t="str">
        <f>IFERROR(VLOOKUP(D26,DB!A:G,7,0),"")</f>
        <v/>
      </c>
      <c r="K26" s="98"/>
      <c r="L26" s="92" t="str">
        <f>IFERROR(VLOOKUP(D26,DB!A:I,9,0),"")</f>
        <v/>
      </c>
    </row>
    <row r="27" spans="1:12" ht="15" customHeight="1">
      <c r="A27" s="149"/>
      <c r="B27" s="149" t="str">
        <f>IFERROR(VLOOKUP(D27,DB!A:K,11,0),"")</f>
        <v/>
      </c>
      <c r="C27" s="150"/>
      <c r="D27" s="151"/>
      <c r="E27" s="95"/>
      <c r="F27" s="152"/>
      <c r="G27" s="97">
        <f ca="1">IFERROR(NOW()-F27,"")</f>
        <v>45973.640984490739</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45973.640984490739</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45973.640984490739</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45973.640984490739</v>
      </c>
      <c r="H30" s="152"/>
      <c r="I30" s="149" t="str">
        <f>IFERROR(VLOOKUP(D30,DB!A:F,6,0),"")</f>
        <v/>
      </c>
      <c r="J30" s="149" t="str">
        <f>IFERROR(VLOOKUP(D30,DB!A:G,7,0),"")</f>
        <v/>
      </c>
      <c r="K30" s="153"/>
      <c r="L30" s="151" t="str">
        <f>IFERROR(VLOOKUP(D30,DB!A:I,9,0),"")</f>
        <v/>
      </c>
    </row>
    <row r="31" spans="1:12" ht="15" customHeight="1">
      <c r="A31" s="149"/>
      <c r="B31" s="149" t="str">
        <f>IFERROR(VLOOKUP(D31,DB!A:K,11,0),"")</f>
        <v/>
      </c>
      <c r="C31" s="150"/>
      <c r="D31" s="151"/>
      <c r="E31" s="95"/>
      <c r="F31" s="152"/>
      <c r="G31" s="97">
        <f ca="1">IFERROR(NOW()-F31,"")</f>
        <v>45973.640984490739</v>
      </c>
      <c r="H31" s="152"/>
      <c r="I31" s="149" t="str">
        <f>IFERROR(VLOOKUP(D31,DB!A:F,6,0),"")</f>
        <v/>
      </c>
      <c r="J31" s="149" t="str">
        <f>IFERROR(VLOOKUP(D31,DB!A:G,7,0),"")</f>
        <v/>
      </c>
      <c r="K31" s="153"/>
      <c r="L31" s="151" t="str">
        <f>IFERROR(VLOOKUP(D31,DB!A:I,9,0),"")</f>
        <v/>
      </c>
    </row>
    <row r="32" spans="1:12" ht="15" customHeight="1">
      <c r="A32" s="149"/>
      <c r="B32" s="149" t="str">
        <f>IFERROR(VLOOKUP(D32,DB!A:K,11,0),"")</f>
        <v/>
      </c>
      <c r="C32" s="150"/>
      <c r="D32" s="151"/>
      <c r="E32" s="95"/>
      <c r="F32" s="152"/>
      <c r="G32" s="97">
        <f ca="1">IFERROR(NOW()-F32,"")</f>
        <v>45973.640984490739</v>
      </c>
      <c r="H32" s="152"/>
      <c r="I32" s="149" t="str">
        <f>IFERROR(VLOOKUP(D32,DB!A:F,6,0),"")</f>
        <v/>
      </c>
      <c r="J32" s="149" t="str">
        <f>IFERROR(VLOOKUP(D32,DB!A:G,7,0),"")</f>
        <v/>
      </c>
      <c r="K32" s="153"/>
      <c r="L32" s="151" t="str">
        <f>IFERROR(VLOOKUP(D32,DB!A:I,9,0),"")</f>
        <v/>
      </c>
    </row>
    <row r="33" spans="1:12" ht="15" customHeight="1">
      <c r="A33" s="149"/>
      <c r="B33" s="149" t="str">
        <f>IFERROR(VLOOKUP(D33,DB!A:K,11,0),"")</f>
        <v/>
      </c>
      <c r="C33" s="150"/>
      <c r="D33" s="151"/>
      <c r="E33" s="95"/>
      <c r="F33" s="152"/>
      <c r="G33" s="97">
        <f ca="1">IFERROR(NOW()-F33,"")</f>
        <v>45973.640984490739</v>
      </c>
      <c r="H33" s="152"/>
      <c r="I33" s="149" t="str">
        <f>IFERROR(VLOOKUP(D33,DB!A:F,6,0),"")</f>
        <v/>
      </c>
      <c r="J33" s="149" t="str">
        <f>IFERROR(VLOOKUP(D33,DB!A:G,7,0),"")</f>
        <v/>
      </c>
      <c r="K33" s="153"/>
      <c r="L33" s="151" t="str">
        <f>IFERROR(VLOOKUP(D33,DB!A:I,9,0),"")</f>
        <v/>
      </c>
    </row>
    <row r="34" spans="1:12" ht="15" customHeight="1">
      <c r="A34" s="149"/>
      <c r="B34" s="167" t="str">
        <f>IFERROR(VLOOKUP(D34,DB!A:K,11,0),"")</f>
        <v/>
      </c>
      <c r="C34" s="150"/>
      <c r="D34" s="151"/>
      <c r="E34" s="95"/>
      <c r="F34" s="152"/>
      <c r="G34" s="168">
        <f t="shared" ref="G34:G37" ca="1" si="1">IFERROR(NOW()-F34,"")</f>
        <v>45973.640984490739</v>
      </c>
      <c r="H34" s="152"/>
      <c r="I34" s="167" t="str">
        <f>IFERROR(VLOOKUP(D34,DB!A:F,6,0),"")</f>
        <v/>
      </c>
      <c r="J34" s="167" t="str">
        <f>IFERROR(VLOOKUP(D34,DB!A:G,7,0),"")</f>
        <v/>
      </c>
      <c r="K34" s="153"/>
      <c r="L34" s="169" t="str">
        <f>IFERROR(VLOOKUP(D34,DB!A:I,9,0),"")</f>
        <v/>
      </c>
    </row>
    <row r="35" spans="1:12" ht="15" customHeight="1">
      <c r="A35" s="149"/>
      <c r="B35" s="167" t="str">
        <f>IFERROR(VLOOKUP(D35,DB!A:K,11,0),"")</f>
        <v/>
      </c>
      <c r="C35" s="150"/>
      <c r="D35" s="151"/>
      <c r="E35" s="95"/>
      <c r="F35" s="152"/>
      <c r="G35" s="168">
        <f t="shared" ca="1" si="1"/>
        <v>45973.640984490739</v>
      </c>
      <c r="H35" s="152"/>
      <c r="I35" s="167" t="str">
        <f>IFERROR(VLOOKUP(D35,DB!A:F,6,0),"")</f>
        <v/>
      </c>
      <c r="J35" s="167" t="str">
        <f>IFERROR(VLOOKUP(D35,DB!A:G,7,0),"")</f>
        <v/>
      </c>
      <c r="K35" s="153"/>
      <c r="L35" s="169" t="str">
        <f>IFERROR(VLOOKUP(D35,DB!A:I,9,0),"")</f>
        <v/>
      </c>
    </row>
    <row r="36" spans="1:12" ht="15" customHeight="1">
      <c r="A36" s="149"/>
      <c r="B36" s="167" t="str">
        <f>IFERROR(VLOOKUP(D36,DB!A:K,11,0),"")</f>
        <v/>
      </c>
      <c r="C36" s="150"/>
      <c r="D36" s="151"/>
      <c r="E36" s="95"/>
      <c r="F36" s="152"/>
      <c r="G36" s="168">
        <f t="shared" ca="1" si="1"/>
        <v>45973.640984490739</v>
      </c>
      <c r="H36" s="152"/>
      <c r="I36" s="167" t="str">
        <f>IFERROR(VLOOKUP(D36,DB!A:F,6,0),"")</f>
        <v/>
      </c>
      <c r="J36" s="167" t="str">
        <f>IFERROR(VLOOKUP(D36,DB!A:G,7,0),"")</f>
        <v/>
      </c>
      <c r="K36" s="153"/>
      <c r="L36" s="169" t="str">
        <f>IFERROR(VLOOKUP(D36,DB!A:I,9,0),"")</f>
        <v/>
      </c>
    </row>
    <row r="37" spans="1:12" ht="15" customHeight="1">
      <c r="A37" s="149"/>
      <c r="B37" s="167" t="str">
        <f>IFERROR(VLOOKUP(D37,DB!A:K,11,0),"")</f>
        <v/>
      </c>
      <c r="C37" s="150"/>
      <c r="D37" s="151"/>
      <c r="E37" s="95"/>
      <c r="F37" s="152"/>
      <c r="G37" s="168">
        <f t="shared" ca="1" si="1"/>
        <v>45973.640984490739</v>
      </c>
      <c r="H37" s="152"/>
      <c r="I37" s="167" t="str">
        <f>IFERROR(VLOOKUP(D37,DB!A:F,6,0),"")</f>
        <v/>
      </c>
      <c r="J37" s="167" t="str">
        <f>IFERROR(VLOOKUP(D37,DB!A:G,7,0),"")</f>
        <v/>
      </c>
      <c r="K37" s="153"/>
      <c r="L37" s="169"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81.808924305551045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47.45210717592272</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23" ca="1" si="1">IFERROR(NOW()-F4,"")</f>
        <v>24.979873379626952</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45973.640984490739</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45973.640984490739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45973.640984490739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45973.640984490739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45973.640984490739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45973.640984490739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45973.640984490739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45973.640984490739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45973.640984490739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45973.640984490739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45973.640984490739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45973.640984490739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45973.640984490739</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45973.640984490739</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45973.640984490739</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45973.640984490739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45973.640984490739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45973.640984490739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45973.640984490739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45973.640984490739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45973.640984490739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45973.640984490739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45973.640984490739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45973.640984490739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45973.640984490739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45973.640984490739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45973.640984490739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45973.640984490739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45973.640984490739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45973.640984490739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45973.640984490739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45973.640984490739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45973.640984490739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45973.640984490739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45973.640984490739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45973.640984490739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45973.640984490739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45973.640984490739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45973.640984490739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45973.640984490739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45973.640984490739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45973.640984490739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45973.640984490739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45973.640984490739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45973.640984490739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45973.640984490739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45973.640984490739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45973.640984490739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45973.640984490739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45973.640984490739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45973.640984490739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45973.640984490739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45973.640984490739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45973.640984490739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45973.640984490739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45973.640984490739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45973.640984490739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45973.640984490739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45973.640984490739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45973.640984490739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45973.640984490739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45973.640984490739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45973.640984490739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45973.640984490739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45973.640984490739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45973.640984490739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45973.640984490739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45973.640984490739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45973.640984490739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45973.640984490739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45973.640984490739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45973.640984490739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45973.640984490739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45973.640984490739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45973.640984490739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45973.640984490739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45973.640984490739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45973.640984490739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45973.640984490739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45973.640984490739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45973.640984490739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45973.640984490739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45973.640984490739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45973.640984490739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45973.640984490739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45973.640984490739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45973.640984490739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45973.640984490739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45973.640984490739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45973.640984490739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45973.640984490739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45973.640984490739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45973.640984490739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45973.640984490739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45973.640984490739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45973.640984490739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45973.640984490739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45973.640984490739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45973.640984490739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45973.640984490739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45973.640984490739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45973.640984490739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45973.640984490739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45973.640984490739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45973.640984490739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45973.640984490739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45973.640984490739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45973.640984490739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45973.640984490739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45973.640984490739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45973.640984490739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45973.640984490739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45973.640984490739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45973.640984490739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45973.640984490739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45973.640984490739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45973.640984490739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45973.640984490739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45973.640984490739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45973.640984490739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45973.640984490739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45973.640984490739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45973.640984490739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45973.640984490739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45973.640984490739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45973.640984490739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45973.640984490739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45973.640984490739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45973.640984490739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45973.640984490739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45973.640984490739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45973.640984490739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45973.640984490739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45973.640984490739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45973.640984490739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45973.640984490739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45973.640984490739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45973.640984490739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45973.640984490739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45973.640984490739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45973.640984490739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45973.640984490739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45973.640984490739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45973.640984490739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45973.640984490739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45973.640984490739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45973.640984490739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45973.640984490739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45973.640984490739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45973.640984490739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45973.640984490739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45973.640984490739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45973.640984490739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45973.640984490739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45973.640984490739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45973.640984490739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45973.640984490739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45973.640984490739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45973.640984490739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45973.640984490739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45973.640984490739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45973.640984490739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45973.640984490739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45973.640984490739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45973.640984490739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45973.640984490739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45973.640984490739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45973.640984490739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45973.640984490739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45973.640984490739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45973.640984490739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45973.640984490739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45973.640984490739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45973.640984490739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45973.640984490739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45973.640984490739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45973.640984490739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45973.640984490739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45973.640984490739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45973.640984490739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45973.640984490739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45973.640984490739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45973.640984490739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45973.640984490739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45973.640984490739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45973.640984490739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45973.640984490739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45973.640984490739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45973.640984490739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45973.640984490739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45973.640984490739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45973.640984490739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45973.640984490739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45973.640984490739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45973.640984490739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45973.640984490739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45973.640984490739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45973.640984490739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45973.640984490739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45973.640984490739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45973.640984490739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45973.640984490739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45973.640984490739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45973.640984490739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45973.640984490739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45973.640984490739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45973.640984490739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45973.640984490739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45973.640984490739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45973.640984490739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45973.640984490739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45973.640984490739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45973.640984490739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45973.640984490739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45973.640984490739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45973.640984490739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45973.640984490739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45973.640984490739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45973.640984490739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45973.640984490739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45973.640984490739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45973.640984490739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45973.640984490739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45973.640984490739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45973.640984490739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45973.640984490739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45973.640984490739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45973.640984490739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45973.640984490739</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2"/>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39121</v>
      </c>
      <c r="B2" s="141" t="str">
        <f>IFERROR(VLOOKUP(D2,DB!A:K,11,0),"")</f>
        <v>R6</v>
      </c>
      <c r="C2" s="142">
        <v>1</v>
      </c>
      <c r="D2" s="141" t="s">
        <v>30913</v>
      </c>
      <c r="E2" s="124" t="s">
        <v>39021</v>
      </c>
      <c r="F2" s="156">
        <v>45973.331250000003</v>
      </c>
      <c r="G2" s="105">
        <f t="shared" ref="G2:G54" ca="1" si="0">IFERROR(NOW()-F2,"-")</f>
        <v>0.30973449073644588</v>
      </c>
      <c r="H2" s="143">
        <v>45973.190428240741</v>
      </c>
      <c r="I2" s="141" t="str">
        <f>IFERROR(VLOOKUP(D2,DB!A:F,6,0),"")</f>
        <v>SCECO</v>
      </c>
      <c r="J2" s="141" t="str">
        <f>IFERROR(VLOOKUP(D2,DB!A:G,7,0),"")</f>
        <v>Good</v>
      </c>
      <c r="K2" s="144" t="s">
        <v>39122</v>
      </c>
      <c r="L2" s="145" t="str">
        <f>IFERROR(VLOOKUP(D2,DB!A:I,9,0),"")</f>
        <v>Latis</v>
      </c>
    </row>
    <row r="3" spans="1:16382" ht="31.5" customHeight="1">
      <c r="A3" s="140"/>
      <c r="B3" s="141" t="str">
        <f>IFERROR(VLOOKUP(D3,DB!A:K,11,0),"")</f>
        <v/>
      </c>
      <c r="C3" s="142"/>
      <c r="D3" s="141"/>
      <c r="E3" s="124"/>
      <c r="F3" s="143"/>
      <c r="G3" s="105">
        <f t="shared" ca="1" si="0"/>
        <v>45973.640984490739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45973.640984490739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45973.640984490739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45973.640984490739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45973.640984490739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45973.640984490739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45973.640984490739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45973.640984490739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45973.640984490739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45973.640984490739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45973.640984490739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45973.640984490739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45973.640984490739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45973.640984490739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45973.640984490739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45973.640984490739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45973.640984490739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45973.640984490739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45973.640984490739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45973.640984490739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45973.640984490739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45973.640984490739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45973.640984490739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45973.640984490739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45973.640984490739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45973.640984490739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45973.640984490739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45973.640984490739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45973.640984490739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45973.640984490739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45973.640984490739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45973.640984490739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45973.640984490739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45973.640984490739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45973.640984490739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45973.640984490739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45973.640984490739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45973.640984490739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45973.640984490739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45973.640984490739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45973.640984490739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45973.640984490739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45973.640984490739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45973.640984490739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45973.640984490739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45973.640984490739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45973.640984490739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45973.640984490739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45973.640984490739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45973.640984490739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45973.640984490739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45973.640984490739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ref="G55:G118" ca="1" si="1">IFERROR(NOW()-F55,"-")</f>
        <v>45973.640984490739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45973.640984490739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45973.640984490739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45973.640984490739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45973.640984490739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45973.640984490739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45973.640984490739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45973.640984490739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45973.640984490739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45973.640984490739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45973.640984490739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45973.640984490739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45973.640984490739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45973.640984490739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45973.640984490739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45973.640984490739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45973.640984490739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45973.640984490739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45973.640984490739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45973.640984490739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45973.640984490739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45973.640984490739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45973.640984490739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45973.640984490739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45973.640984490739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45973.640984490739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45973.640984490739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45973.640984490739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45973.640984490739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45973.640984490739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45973.640984490739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45973.640984490739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45973.640984490739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45973.640984490739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45973.640984490739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45973.640984490739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45973.640984490739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45973.640984490739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45973.640984490739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45973.640984490739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45973.640984490739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45973.640984490739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45973.640984490739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45973.640984490739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45973.640984490739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45973.640984490739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45973.640984490739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45973.640984490739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45973.640984490739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45973.640984490739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45973.640984490739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45973.640984490739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45973.640984490739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45973.640984490739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45973.640984490739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45973.640984490739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45973.640984490739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45973.640984490739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45973.640984490739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45973.640984490739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45973.640984490739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45973.640984490739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45973.640984490739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45973.640984490739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ref="G119:G152" ca="1" si="2">IFERROR(NOW()-F119,"-")</f>
        <v>45973.640984490739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45973.640984490739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45973.640984490739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45973.640984490739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45973.640984490739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45973.640984490739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45973.640984490739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45973.640984490739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45973.640984490739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45973.640984490739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45973.640984490739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45973.640984490739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45973.640984490739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45973.640984490739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45973.640984490739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45973.640984490739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45973.640984490739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45973.640984490739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45973.640984490739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45973.640984490739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45973.640984490739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45973.640984490739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45973.640984490739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45973.640984490739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45973.640984490739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45973.640984490739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45973.640984490739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45973.640984490739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45973.640984490739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45973.640984490739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45973.640984490739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45973.640984490739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45973.640984490739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45973.640984490739</v>
      </c>
      <c r="H152" s="143"/>
      <c r="I152" s="141" t="str">
        <f>IFERROR(VLOOKUP(D152,DB!A:F,6,0),"")</f>
        <v/>
      </c>
      <c r="J152" s="141" t="str">
        <f>IFERROR(VLOOKUP(D152,DB!A:G,7,0),"")</f>
        <v/>
      </c>
      <c r="K152" s="144"/>
      <c r="L152" s="145" t="str">
        <f>IFERROR(VLOOKUP(D152,DB!A:I,9,0),"")</f>
        <v/>
      </c>
    </row>
  </sheetData>
  <dataValidations count="2">
    <dataValidation allowBlank="1" showInputMessage="1" showErrorMessage="1" sqref="E1" xr:uid="{9E1BC488-8814-4F8A-8DBE-742B3278AB71}"/>
    <dataValidation type="list" allowBlank="1" showInputMessage="1" showErrorMessage="1" sqref="E2:E1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2025-11-12T12:24:58Z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