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70" documentId="120_S{2AC9BD13-BADA-5192-A53E-5A8FF88502F6}" xr6:coauthVersionLast="47" xr6:coauthVersionMax="47" xr10:uidLastSave="{06353509-6C2A-415E-8C97-6C3C2F10D15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G2" i="9"/>
  <c r="G3" i="9"/>
  <c r="G4" i="9"/>
  <c r="G5" i="9"/>
  <c r="I2" i="9"/>
  <c r="I3" i="9"/>
  <c r="I4" i="9"/>
  <c r="I5" i="9"/>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5" i="3"/>
  <c r="L4" i="9"/>
  <c r="L5" i="9"/>
  <c r="J4" i="9"/>
  <c r="J5" i="9"/>
  <c r="J2" i="9"/>
  <c r="J3" i="9"/>
  <c r="L2" i="9"/>
  <c r="L3" i="9"/>
  <c r="G6" i="9"/>
  <c r="G7" i="9"/>
  <c r="I8" i="9"/>
  <c r="B11"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B6" i="9"/>
  <c r="I6" i="9"/>
  <c r="J6" i="9"/>
  <c r="L6"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<sst xmlns="http://schemas.openxmlformats.org/spreadsheetml/2006/main" count="180294" uniqueCount="39125">
  <si>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</si>
  <si>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</si>
  <si>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</si>
  <si>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</si>
  <si>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</si>
  <si>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</si>
  <si>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</si>
  <si>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</si>
  <si>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</si>
  <si>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</si>
  <si>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</si>
  <si>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</si>
  <si>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</si>
  <si>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</si>
  <si>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</si>
  <si>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</si>
  <si>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</si>
  <si>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</si>
  <si>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</si>
  <si>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</si>
  <si>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</si>
  <si>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</si>
  <si>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</si>
  <si>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</si>
  <si>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</si>
  <si>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</si>
  <si>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</si>
  <si>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</si>
  <si>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</si>
  <si>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</si>
  <si>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</si>
  <si>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</si>
  <si>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</si>
  <si>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</si>
  <si>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</si>
  <si>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</si>
  <si>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</si>
  <si>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</si>
  <si>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</si>
  <si>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</si>
  <si>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</si>
  <si>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</si>
  <si>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</si>
  <si>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</si>
  <si>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</si>
  <si>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</si>
  <si>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</si>
  <si>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</si>
  <si>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</si>
  <si>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</si>
  <si>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</si>
  <si>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</si>
  <si>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</si>
  <si>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</si>
  <si>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</si>
  <si>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</si>
  <si>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</si>
  <si>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</si>
  <si>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</si>
  <si>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</si>
  <si>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</si>
  <si>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</si>
  <si>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</si>
  <si>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</si>
  <si>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</si>
  <si>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</si>
  <si>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</si>
  <si>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</si>
  <si>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</si>
  <si>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</si>
  <si>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</si>
  <si>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</si>
  <si>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</si>
  <si>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</si>
  <si>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</si>
  <si>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</si>
  <si>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</si>
  <si>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</si>
  <si>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</si>
  <si>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</si>
  <si>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</si>
  <si>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</si>
  <si>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</si>
  <si>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</si>
  <si>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</si>
  <si>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</si>
  <si>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</si>
  <si>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</si>
  <si>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</si>
  <si>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</si>
  <si>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</si>
  <si>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</si>
  <si>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</si>
  <si>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</si>
  <si>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</si>
  <si>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</si>
  <si>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</si>
  <si>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</si>
  <si>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</si>
  <si>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</si>
  <si>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</si>
  <si>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</si>
  <si>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</si>
  <si>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</si>
  <si>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</si>
  <si>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</si>
  <si>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</si>
  <si>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</si>
  <si>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</si>
  <si>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</si>
  <si>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</si>
  <si>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</si>
  <si>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</si>
  <si>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</si>
  <si>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</si>
  <si>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</si>
  <si>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</si>
  <si>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</si>
  <si>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</si>
  <si>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</si>
  <si>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</si>
  <si>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</si>
  <si>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</si>
  <si>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</si>
  <si>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</si>
  <si>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</si>
  <si>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</si>
  <si>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</si>
  <si>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</si>
  <si>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</si>
  <si>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</si>
  <si>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</si>
  <si>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</si>
  <si>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</si>
  <si>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</si>
  <si>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</si>
  <si>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</si>
  <si>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</si>
  <si>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</si>
  <si>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</si>
  <si>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</si>
  <si>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</si>
  <si>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</si>
  <si>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</si>
  <si>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</si>
  <si>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</si>
  <si>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</si>
  <si>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</si>
  <si>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</si>
  <si>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</si>
  <si>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</si>
  <si>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</si>
  <si>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</si>
  <si>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</si>
  <si>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</si>
  <si>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</si>
  <si>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</si>
  <si>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</si>
  <si>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</si>
  <si>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</si>
  <si>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</si>
  <si>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</si>
  <si>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</si>
  <si>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</si>
  <si>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</si>
  <si>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</si>
  <si>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</si>
  <si>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</si>
  <si>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</si>
  <si>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</si>
  <si>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</si>
  <si>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</si>
  <si>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</si>
  <si>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</si>
  <si>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</si>
  <si>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</si>
  <si>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</si>
  <si>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</si>
  <si>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</si>
  <si>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</si>
  <si>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</si>
  <si>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</si>
  <si>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</si>
  <si>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</si>
  <si>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</si>
  <si>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</si>
  <si>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</si>
  <si>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</si>
  <si>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</si>
  <si>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</si>
  <si>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</si>
  <si>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</si>
  <si>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</si>
  <si>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</si>
  <si>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</si>
  <si>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</si>
  <si>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</si>
  <si>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</si>
  <si>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</si>
  <si>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</si>
  <si>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</si>
  <si>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</si>
  <si>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</si>
  <si>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</si>
  <si>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</si>
  <si>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</si>
  <si>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</si>
  <si>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</si>
  <si>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</si>
  <si>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</si>
  <si>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</si>
  <si>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</si>
  <si>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</si>
  <si>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</si>
  <si>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</si>
  <si>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</si>
  <si>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</si>
  <si>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</si>
  <si>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</si>
  <si>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</si>
  <si>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</si>
  <si>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</si>
  <si>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</si>
  <si>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</si>
  <si>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</si>
  <si>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</si>
  <si>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</si>
  <si>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</si>
  <si>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</si>
  <si>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</si>
  <si>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</si>
  <si>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</si>
  <si>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</si>
  <si>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</si>
  <si>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</si>
  <si>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</si>
  <si>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</si>
  <si>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</si>
  <si>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</si>
  <si>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</si>
  <si>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</si>
  <si>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</si>
  <si>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</si>
  <si>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</si>
  <si>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</si>
  <si>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</si>
  <si>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</si>
  <si>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</si>
  <si>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</si>
  <si>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</si>
  <si>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</si>
  <si>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</si>
  <si>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</si>
  <si>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</si>
  <si>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</si>
  <si>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</si>
  <si>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</si>
  <si>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</si>
  <si>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</si>
  <si>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</si>
  <si>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</si>
  <si>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</si>
  <si>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</si>
  <si>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</si>
  <si>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</si>
  <si>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</si>
  <si>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</si>
  <si>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</si>
  <si>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</si>
  <si>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</si>
  <si>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</si>
  <si>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</si>
  <si>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</si>
  <si>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</si>
  <si>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</si>
  <si>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</si>
  <si>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</si>
  <si>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</si>
  <si>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</si>
  <si>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</si>
  <si>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</si>
  <si>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</si>
  <si>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</si>
  <si>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</si>
  <si>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</si>
  <si>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</si>
  <si>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</si>
  <si>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</si>
  <si>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</si>
  <si>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</si>
  <si>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</si>
  <si>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</si>
  <si>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</si>
  <si>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</si>
  <si>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</si>
  <si>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</si>
  <si>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</si>
  <si>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</si>
  <si>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</si>
  <si>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</si>
  <si>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</si>
  <si>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</si>
  <si>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</si>
  <si>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</si>
  <si>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</si>
  <si>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</si>
  <si>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</si>
  <si>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</si>
  <si>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</si>
  <si>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</si>
  <si>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</si>
  <si>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</si>
  <si>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</si>
  <si>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</si>
  <si>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</si>
  <si>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</si>
  <si>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</si>
  <si>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</si>
  <si>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</si>
  <si>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</si>
  <si>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</si>
  <si>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</si>
  <si>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</si>
  <si>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</si>
  <si>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</si>
  <si>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</si>
  <si>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</si>
  <si>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</si>
  <si>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</si>
  <si>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</si>
  <si>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</si>
  <si>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</si>
  <si>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</si>
  <si>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</si>
  <si>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</si>
  <si>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</si>
  <si>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</si>
  <si>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</si>
  <si>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</si>
  <si>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</si>
  <si>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</si>
  <si>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</si>
  <si>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</si>
  <si>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</si>
  <si>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</si>
  <si>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</si>
  <si>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</si>
  <si>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</si>
  <si>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</si>
  <si>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</si>
  <si>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</si>
  <si>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</si>
  <si>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</si>
  <si>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</si>
  <si>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</si>
  <si>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</si>
  <si>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</si>
  <si>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</si>
  <si>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</si>
  <si>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</si>
  <si>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</si>
  <si>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</si>
  <si>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</si>
  <si>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</si>
  <si>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</si>
  <si>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</si>
  <si>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</si>
  <si>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</si>
  <si>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</si>
  <si>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</si>
  <si>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</si>
  <si>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</si>
  <si>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</si>
  <si>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</si>
  <si>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</si>
  <si>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</si>
  <si>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</si>
  <si>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</si>
  <si>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</si>
  <si>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</si>
  <si>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</si>
  <si>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</si>
  <si>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</si>
  <si>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</si>
  <si>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</si>
  <si>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</si>
  <si>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</si>
  <si>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</si>
  <si>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</si>
  <si>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</si>
  <si>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</si>
  <si>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</si>
  <si>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</si>
  <si>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</si>
  <si>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</si>
  <si>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</si>
  <si>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</si>
  <si>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</si>
  <si>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</si>
  <si>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</si>
  <si>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</si>
  <si>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</si>
  <si>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</si>
  <si>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</si>
  <si>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</si>
  <si>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</si>
  <si>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</si>
  <si>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</si>
  <si>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</si>
  <si>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</si>
  <si>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</si>
  <si>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</si>
  <si>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</si>
  <si>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</si>
  <si>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</si>
  <si>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</si>
  <si>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</si>
  <si>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</si>
  <si>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</si>
  <si>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</si>
  <si>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</si>
  <si>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</si>
  <si>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</si>
  <si>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</si>
  <si>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</si>
  <si>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</si>
  <si>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</si>
  <si>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</si>
  <si>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</si>
  <si>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</si>
  <si>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</si>
  <si>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</si>
  <si>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</si>
  <si>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</si>
  <si>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</si>
  <si>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</si>
  <si>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</si>
  <si>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</si>
  <si>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</si>
  <si>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</si>
  <si>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</si>
  <si>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</si>
  <si>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</si>
  <si>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</si>
  <si>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</si>
  <si>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</si>
  <si>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</si>
  <si>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</si>
  <si>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</si>
  <si>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</si>
  <si>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</si>
  <si>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</si>
  <si>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</si>
  <si>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</si>
  <si>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</si>
  <si>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</si>
  <si>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</si>
  <si>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</si>
  <si>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</si>
  <si>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</si>
  <si>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</si>
  <si>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</si>
  <si>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</si>
  <si>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</si>
  <si>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</si>
  <si>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</si>
  <si>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</si>
  <si>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</si>
  <si>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</si>
  <si>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</si>
  <si>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</si>
  <si>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</si>
  <si>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</si>
  <si>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</si>
  <si>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</si>
  <si>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</si>
  <si>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</si>
  <si>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</si>
  <si>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</si>
  <si>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</si>
  <si>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</si>
  <si>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</si>
  <si>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</si>
  <si>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</si>
  <si>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</si>
  <si>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</si>
  <si>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</si>
  <si>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</si>
  <si>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</si>
  <si>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</si>
  <si>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</si>
  <si>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</si>
  <si>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</si>
  <si>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</si>
  <si>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</si>
  <si>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</si>
  <si>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</si>
  <si>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</si>
  <si>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</si>
  <si>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</si>
  <si>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</si>
  <si>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</si>
  <si>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</si>
  <si>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</si>
  <si>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</si>
  <si>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</si>
  <si>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</si>
  <si>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</si>
  <si>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</si>
  <si>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</si>
  <si>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</si>
  <si>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</si>
  <si>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</si>
  <si>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</si>
  <si>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</si>
  <si>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</si>
  <si>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</si>
  <si>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</si>
  <si>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</si>
  <si>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</si>
  <si>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</si>
  <si>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</si>
  <si>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</si>
  <si>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</si>
  <si>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</si>
  <si>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</si>
  <si>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</si>
  <si>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</si>
  <si>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</si>
  <si>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</si>
  <si>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</si>
  <si>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</si>
  <si>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</si>
  <si>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</si>
  <si>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</si>
  <si>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</si>
  <si>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</si>
  <si>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</si>
  <si>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</si>
  <si>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</si>
  <si>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</si>
  <si>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</si>
  <si>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</si>
  <si>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</si>
  <si>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</si>
  <si>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</si>
  <si>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</si>
  <si>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</si>
  <si>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</si>
  <si>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</si>
  <si>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</si>
  <si>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</si>
  <si>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</si>
  <si>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</si>
  <si>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</si>
  <si>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</si>
  <si>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</si>
  <si>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</si>
  <si>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</si>
  <si>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</si>
  <si>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</si>
  <si>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</si>
  <si>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</si>
  <si>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</si>
  <si>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</si>
  <si>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</si>
  <si>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</si>
  <si>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</si>
  <si>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</si>
  <si>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</si>
  <si>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</si>
  <si>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</si>
  <si>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</si>
  <si>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</si>
  <si>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</si>
  <si>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</si>
  <si>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</si>
  <si>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</si>
  <si>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</si>
  <si>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</si>
  <si>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</si>
  <si>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</si>
  <si>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</si>
  <si>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</si>
  <si>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</si>
  <si>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</si>
  <si>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</si>
  <si>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</si>
  <si>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</si>
  <si>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</si>
  <si>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</si>
  <si>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</si>
  <si>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</si>
  <si>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</si>
  <si>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</si>
  <si>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</si>
  <si>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</si>
  <si>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</si>
  <si>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</si>
  <si>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</si>
  <si>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</si>
  <si>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</si>
  <si>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</si>
  <si>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</si>
  <si>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</si>
  <si>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</si>
  <si>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</si>
  <si>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</si>
  <si>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</si>
  <si>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</si>
  <si>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</si>
  <si>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</si>
  <si>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</si>
  <si>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</si>
  <si>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</si>
  <si>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</si>
  <si>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</si>
  <si>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</si>
  <si>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</si>
  <si>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</si>
  <si>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</si>
  <si>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</si>
  <si>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</si>
  <si>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</si>
  <si>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</si>
  <si>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</si>
  <si>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</si>
  <si>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</si>
  <si>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</si>
  <si>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</si>
  <si>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</si>
  <si>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</si>
  <si>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</si>
  <si>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</si>
  <si>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</si>
  <si>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</si>
  <si>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</si>
  <si>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</si>
  <si>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</si>
  <si>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</si>
  <si>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</si>
  <si>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</si>
  <si>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</si>
  <si>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</si>
  <si>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</si>
  <si>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</si>
  <si>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</si>
  <si>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</si>
  <si>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</si>
  <si>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</si>
  <si>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</si>
  <si>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</si>
  <si>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</si>
  <si>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</si>
  <si>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</si>
  <si>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</si>
  <si>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</si>
  <si>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</si>
  <si>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</si>
  <si>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</si>
  <si>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</si>
  <si>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</si>
  <si>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</si>
  <si>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</si>
  <si>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</si>
  <si>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</si>
  <si>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</si>
  <si>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</si>
  <si>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</si>
  <si>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</si>
  <si>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</si>
  <si>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</si>
  <si>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</si>
  <si>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</si>
  <si>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</si>
  <si>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</si>
  <si>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</si>
  <si>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</si>
  <si>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</si>
  <si>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</si>
  <si>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</si>
  <si>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</si>
  <si>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</si>
  <si>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</si>
  <si>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</si>
  <si>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</si>
  <si>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</si>
  <si>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</si>
  <si>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</si>
  <si>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</si>
  <si>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</si>
  <si>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</si>
  <si>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</si>
  <si>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</si>
  <si>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</si>
  <si>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</si>
  <si>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</si>
  <si>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</si>
  <si>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</si>
  <si>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</si>
  <si>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</si>
  <si>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</si>
  <si>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</si>
  <si>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</si>
  <si>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</si>
  <si>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</si>
  <si>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</si>
  <si>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</si>
  <si>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</si>
  <si>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</si>
  <si>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</si>
  <si>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</si>
  <si>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</si>
  <si>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</si>
  <si>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</si>
  <si>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</si>
  <si>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</si>
  <si>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</si>
  <si>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</si>
  <si>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</si>
  <si>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</si>
  <si>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</si>
  <si>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</si>
  <si>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</si>
  <si>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</si>
  <si>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</si>
  <si>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</si>
  <si>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</si>
  <si>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</si>
  <si>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</si>
  <si>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</si>
  <si>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</si>
  <si>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</si>
  <si>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</si>
  <si>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</si>
  <si>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</si>
  <si>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</si>
  <si>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</si>
  <si>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</si>
  <si>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</si>
  <si>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</si>
  <si>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</si>
  <si>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</si>
  <si>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</si>
  <si>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</si>
  <si>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</si>
  <si>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</si>
  <si>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</si>
  <si>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</si>
  <si>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</si>
  <si>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</si>
  <si>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</si>
  <si>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</si>
  <si>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</si>
  <si>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</si>
  <si>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</si>
  <si>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</si>
  <si>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</si>
  <si>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</si>
  <si>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</si>
  <si>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</si>
  <si>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</si>
  <si>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</si>
  <si>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</si>
  <si>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</si>
  <si>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</si>
  <si>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</si>
  <si>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</si>
  <si>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</si>
  <si>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</si>
  <si>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</si>
  <si>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</si>
  <si>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</si>
  <si>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</si>
  <si>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</si>
  <si>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</si>
  <si>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</si>
  <si>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</si>
  <si>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</si>
  <si>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</si>
  <si>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</si>
  <si>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</si>
  <si>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</si>
  <si>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</si>
  <si>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</si>
  <si>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</si>
  <si>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</si>
  <si>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</si>
  <si>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</si>
  <si>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</si>
  <si>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</si>
  <si>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</si>
  <si>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</si>
  <si>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</si>
  <si>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</si>
  <si>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</si>
  <si>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</si>
  <si>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</si>
  <si>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</si>
  <si>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</si>
  <si>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</si>
  <si>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</si>
  <si>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</si>
  <si>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</si>
  <si>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</si>
  <si>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</si>
  <si>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</si>
  <si>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</si>
  <si>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</si>
  <si>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</si>
  <si>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</si>
  <si>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</si>
  <si>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</si>
  <si>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</si>
  <si>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</si>
  <si>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</si>
  <si>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</si>
  <si>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</si>
  <si>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</si>
  <si>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</si>
  <si>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</si>
  <si>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</si>
  <si>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</si>
  <si>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</si>
  <si>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</si>
  <si>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</si>
  <si>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</si>
  <si>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</si>
  <si>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</si>
  <si>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</si>
  <si>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</si>
  <si>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</si>
  <si>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</si>
  <si>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</si>
  <si>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</si>
  <si>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</si>
  <si>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</si>
  <si>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</si>
  <si>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</si>
  <si>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</si>
  <si>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</si>
  <si>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</si>
  <si>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</si>
  <si>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</si>
  <si>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</si>
  <si>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</si>
  <si>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</si>
  <si>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</si>
  <si>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</si>
  <si>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</si>
  <si>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</si>
  <si>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</si>
  <si>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</si>
  <si>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</si>
  <si>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</si>
  <si>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</si>
  <si>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</si>
  <si>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</si>
  <si>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</si>
  <si>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</si>
  <si>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</si>
  <si>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</si>
  <si>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</si>
  <si>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</si>
  <si>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</si>
  <si>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</si>
  <si>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</si>
  <si>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</si>
  <si>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</si>
  <si>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</si>
  <si>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</si>
  <si>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</si>
  <si>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</si>
  <si>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</si>
  <si>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</si>
  <si>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</si>
  <si>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</si>
  <si>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</si>
  <si>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</si>
  <si>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</si>
  <si>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</si>
  <si>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</si>
  <si>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</si>
  <si>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</si>
  <si>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</si>
  <si>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</si>
  <si>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</si>
  <si>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</si>
  <si>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</si>
  <si>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</si>
  <si>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</si>
  <si>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</si>
  <si>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</si>
  <si>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</si>
  <si>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</si>
  <si>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</si>
  <si>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</si>
  <si>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</si>
  <si>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</si>
  <si>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</si>
  <si>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</si>
  <si>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</si>
  <si>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</si>
  <si>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</si>
  <si>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</si>
  <si>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</si>
  <si>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</si>
  <si>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</si>
  <si>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</si>
  <si>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</si>
  <si>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</si>
  <si>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</si>
  <si>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</si>
  <si>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</si>
  <si>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</si>
  <si>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</si>
  <si>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</si>
  <si>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</si>
  <si>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</si>
  <si>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</si>
  <si>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</si>
  <si>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</si>
  <si>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</si>
  <si>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</si>
  <si>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</si>
  <si>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</si>
  <si>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</si>
  <si>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</si>
  <si>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</si>
  <si>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</si>
  <si>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</si>
  <si>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</si>
  <si>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</si>
  <si>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</si>
  <si>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</si>
  <si>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</si>
  <si>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</si>
  <si>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</si>
  <si>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</si>
  <si>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</si>
  <si>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</si>
  <si>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</si>
  <si>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</si>
  <si>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</si>
  <si>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</si>
  <si>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</si>
  <si>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</si>
  <si>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</si>
  <si>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</si>
  <si>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</si>
  <si>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</si>
  <si>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</si>
  <si>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</si>
  <si>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</si>
  <si>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</si>
  <si>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</si>
  <si>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</si>
  <si>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</si>
  <si>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</si>
  <si>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</si>
  <si>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</si>
  <si>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</si>
  <si>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</si>
  <si>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</si>
  <si>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</si>
  <si>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</si>
  <si>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</si>
  <si>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</si>
  <si>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</si>
  <si>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</si>
  <si>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</si>
  <si>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</si>
  <si>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</si>
  <si>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</si>
  <si>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</si>
  <si>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</si>
  <si>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</si>
  <si>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</si>
  <si>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</si>
  <si>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</si>
  <si>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</si>
  <si>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</si>
  <si>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</si>
  <si>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</si>
  <si>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</si>
  <si>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</si>
  <si>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</si>
  <si>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</si>
  <si>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</si>
  <si>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</si>
  <si>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</si>
  <si>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</si>
  <si>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</si>
  <si>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</si>
  <si>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</si>
  <si>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</si>
  <si>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</si>
  <si>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</si>
  <si>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</si>
  <si>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</si>
  <si>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</si>
  <si>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</si>
  <si>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</si>
  <si>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</si>
  <si>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</si>
  <si>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</si>
  <si>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</si>
  <si>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</si>
  <si>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</si>
  <si>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</si>
  <si>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</si>
  <si>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</si>
  <si>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</si>
  <si>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</si>
  <si>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</si>
  <si>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</si>
  <si>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</si>
  <si>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</si>
  <si>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</si>
  <si>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</si>
  <si>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</si>
  <si>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</si>
  <si>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</si>
  <si>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</si>
  <si>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</si>
  <si>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</si>
  <si>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</si>
  <si>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</si>
  <si>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</si>
  <si>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</si>
  <si>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</si>
  <si>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</si>
  <si>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</si>
  <si>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</si>
  <si>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</si>
  <si>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</si>
  <si>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</si>
  <si>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</si>
  <si>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</si>
  <si>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</si>
  <si>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</si>
  <si>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</si>
  <si>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</si>
  <si>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</si>
  <si>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</si>
  <si>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</si>
  <si>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</si>
  <si>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</si>
  <si>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</si>
  <si>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</si>
  <si>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</si>
  <si>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</si>
  <si>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</si>
  <si>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</si>
  <si>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</si>
  <si>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</si>
  <si>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</si>
  <si>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</si>
  <si>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</si>
  <si>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</si>
  <si>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</si>
  <si>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</si>
  <si>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</si>
  <si>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</si>
  <si>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</si>
  <si>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</si>
  <si>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</si>
  <si>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</si>
  <si>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</si>
  <si>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</si>
  <si>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</si>
  <si>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</si>
  <si>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</si>
  <si>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</si>
  <si>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</si>
  <si>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</si>
  <si>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</si>
  <si>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</si>
  <si>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</si>
  <si>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</si>
  <si>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</si>
  <si>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</si>
  <si>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</si>
  <si>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</si>
  <si>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</si>
  <si>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</si>
  <si>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</si>
  <si>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</si>
  <si>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</si>
  <si>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</si>
  <si>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</si>
  <si>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</si>
  <si>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</si>
  <si>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</si>
  <si>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</si>
  <si>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</si>
  <si>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</si>
  <si>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</si>
  <si>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</si>
  <si>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</si>
  <si>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</si>
  <si>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</si>
  <si>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</si>
  <si>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</si>
  <si>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</si>
  <si>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</si>
  <si>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</si>
  <si>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</si>
  <si>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</si>
  <si>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</si>
  <si>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</si>
  <si>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</si>
  <si>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</si>
  <si>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</si>
  <si>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</si>
  <si>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</si>
  <si>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</si>
  <si>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</si>
  <si>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</si>
  <si>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</si>
  <si>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</si>
  <si>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</si>
  <si>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</si>
  <si>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</si>
  <si>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</si>
  <si>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</si>
  <si>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</si>
  <si>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</si>
  <si>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</si>
  <si>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</si>
  <si>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</si>
  <si>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</si>
  <si>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</si>
  <si>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</si>
  <si>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</si>
  <si>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</si>
  <si>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</si>
  <si>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</si>
  <si>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</si>
  <si>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</si>
  <si>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</si>
  <si>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</si>
  <si>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</si>
  <si>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</si>
  <si>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</si>
  <si>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</si>
  <si>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</si>
  <si>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</si>
  <si>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</si>
  <si>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</si>
  <si>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</si>
  <si>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</si>
  <si>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</si>
  <si>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</si>
  <si>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</si>
  <si>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</si>
  <si>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</si>
  <si>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</si>
  <si>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</si>
  <si>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</si>
  <si>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</si>
  <si>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</si>
  <si>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</si>
  <si>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</si>
  <si>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</si>
  <si>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</si>
  <si>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</si>
  <si>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</si>
  <si>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</si>
  <si>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</si>
  <si>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</si>
  <si>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</si>
  <si>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</si>
  <si>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</si>
  <si>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</si>
  <si>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</si>
  <si>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</si>
  <si>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</si>
  <si>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</si>
  <si>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</si>
  <si>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</si>
  <si>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</si>
  <si>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</si>
  <si>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</si>
  <si>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</si>
  <si>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</si>
  <si>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</si>
  <si>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</si>
  <si>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</si>
  <si>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</si>
  <si>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</si>
  <si>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</si>
  <si>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</si>
  <si>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</si>
  <si>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</si>
  <si>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</si>
  <si>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</si>
  <si>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</si>
  <si>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</si>
  <si>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</si>
  <si>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</si>
  <si>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</si>
  <si>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</si>
  <si>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</si>
  <si>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</si>
  <si>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</si>
  <si>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</si>
  <si>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</si>
  <si>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</si>
  <si>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</si>
  <si>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</si>
  <si>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</si>
  <si>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</si>
  <si>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</si>
  <si>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</si>
  <si>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</si>
  <si>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</si>
  <si>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</si>
  <si>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</si>
  <si>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</si>
  <si>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</si>
  <si>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</si>
  <si>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</si>
  <si>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</si>
  <si>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</si>
  <si>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</si>
  <si>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</si>
  <si>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</si>
  <si>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</si>
  <si>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</si>
  <si>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</si>
  <si>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</si>
  <si>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</si>
  <si>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</si>
  <si>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</si>
  <si>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</si>
  <si>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</si>
  <si>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</si>
  <si>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</si>
  <si>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</si>
  <si>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</si>
  <si>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</si>
  <si>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</si>
  <si>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</si>
  <si>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</si>
  <si>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</si>
  <si>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</si>
  <si>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</si>
  <si>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</si>
  <si>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</si>
  <si>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</si>
  <si>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</si>
  <si>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</si>
  <si>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</si>
  <si>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</si>
  <si>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</si>
  <si>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</si>
  <si>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</si>
  <si>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</si>
  <si>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</si>
  <si>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</si>
  <si>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</si>
  <si>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</si>
  <si>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</si>
  <si>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</si>
  <si>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</si>
  <si>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</si>
  <si>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</si>
  <si>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</si>
  <si>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</si>
  <si>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</si>
  <si>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</si>
  <si>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</si>
  <si>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</si>
  <si>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</si>
  <si>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</si>
  <si>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</si>
  <si>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</si>
  <si>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</si>
  <si>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</si>
  <si>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</si>
  <si>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</si>
  <si>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</si>
  <si>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</si>
  <si>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</si>
  <si>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</si>
  <si>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</si>
  <si>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</si>
  <si>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</si>
  <si>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</si>
  <si>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</si>
  <si>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</si>
  <si>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</si>
  <si>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</si>
  <si>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</si>
  <si>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</si>
  <si>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</si>
  <si>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</si>
  <si>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</si>
  <si>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</si>
  <si>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</si>
  <si>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</si>
  <si>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</si>
  <si>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</si>
  <si>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</si>
  <si>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</si>
  <si>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</si>
  <si>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</si>
  <si>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</si>
  <si>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</si>
  <si>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</si>
  <si>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</si>
  <si>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</si>
  <si>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</si>
  <si>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</si>
  <si>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</si>
  <si>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</si>
  <si>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</si>
  <si>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</si>
  <si>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</si>
  <si>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</si>
  <si>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</si>
  <si>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</si>
  <si>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</si>
  <si>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</si>
  <si>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</si>
  <si>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</si>
  <si>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</si>
  <si>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</si>
  <si>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</si>
  <si>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</si>
  <si>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</si>
  <si>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</si>
  <si>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</si>
  <si>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</si>
  <si>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</si>
  <si>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</si>
  <si>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</si>
  <si>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</si>
  <si>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</si>
  <si>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</si>
  <si>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</si>
  <si>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</si>
  <si>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</si>
  <si>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</si>
  <si>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</si>
  <si>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</si>
  <si>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</si>
  <si>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</si>
  <si>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</si>
  <si>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</si>
  <si>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</si>
  <si>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</si>
  <si>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</si>
  <si>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</si>
  <si>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</si>
  <si>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</si>
  <si>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</si>
  <si>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</si>
  <si>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</si>
  <si>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</si>
  <si>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</si>
  <si>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</si>
  <si>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</si>
  <si>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</si>
  <si>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</si>
  <si>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</si>
  <si>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</si>
  <si>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</si>
  <si>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</si>
  <si>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</si>
  <si>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</si>
  <si>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</si>
  <si>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</si>
  <si>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</si>
  <si>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</si>
  <si>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</si>
  <si>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</si>
  <si>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</si>
  <si>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</si>
  <si>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</si>
  <si>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</si>
  <si>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</si>
  <si>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</si>
  <si>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</si>
  <si>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</si>
  <si>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</si>
  <si>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</si>
  <si>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</si>
  <si>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</si>
  <si>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</si>
  <si>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</si>
  <si>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</si>
  <si>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</si>
  <si>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</si>
  <si>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</si>
  <si>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</si>
  <si>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</si>
  <si>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</si>
  <si>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</si>
  <si>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</si>
  <si>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</si>
  <si>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</si>
  <si>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</si>
  <si>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</si>
  <si>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</si>
  <si>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</si>
  <si>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</si>
  <si>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</si>
  <si>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</si>
  <si>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</si>
  <si>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</si>
  <si>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</si>
  <si>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</si>
  <si>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</si>
  <si>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</si>
  <si>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</si>
  <si>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</si>
  <si>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</si>
  <si>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</si>
  <si>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</si>
  <si>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</si>
  <si>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</si>
  <si>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</si>
  <si>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</si>
  <si>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</si>
  <si>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</si>
  <si>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</si>
  <si>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</si>
  <si>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</si>
  <si>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</si>
  <si>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</si>
  <si>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</si>
  <si>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</si>
  <si>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</si>
  <si>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</si>
  <si>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</si>
  <si>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</si>
  <si>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</si>
  <si>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</si>
  <si>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</si>
  <si>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</si>
  <si>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</si>
  <si>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</si>
  <si>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</si>
  <si>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</si>
  <si>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</si>
  <si>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</si>
  <si>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</si>
  <si>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</si>
  <si>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</si>
  <si>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</si>
  <si>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</si>
  <si>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</si>
  <si>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</si>
  <si>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</si>
  <si>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</si>
  <si>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</si>
  <si>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</si>
  <si>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</si>
  <si>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</si>
  <si>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</si>
  <si>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</si>
  <si>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</si>
  <si>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</si>
  <si>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</si>
  <si>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</si>
  <si>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</si>
  <si>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</si>
  <si>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</si>
  <si>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</si>
  <si>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</si>
  <si>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</si>
  <si>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</si>
  <si>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</si>
  <si>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</si>
  <si>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</si>
  <si>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</si>
  <si>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</si>
  <si>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</si>
  <si>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</si>
  <si>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</si>
  <si>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</si>
  <si>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</si>
  <si>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</si>
  <si>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</si>
  <si>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</si>
  <si>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</si>
  <si>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</si>
  <si>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</si>
  <si>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</si>
  <si>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</si>
  <si>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</si>
  <si>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</si>
  <si>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</si>
  <si>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</si>
  <si>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</si>
  <si>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</si>
  <si>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</si>
  <si>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</si>
  <si>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</si>
  <si>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</si>
  <si>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</si>
  <si>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</si>
  <si>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</si>
  <si>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</si>
  <si>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</si>
  <si>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</si>
  <si>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</si>
  <si>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</si>
  <si>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</si>
  <si>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</si>
  <si>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</si>
  <si>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</si>
  <si>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</si>
  <si>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</si>
  <si>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</si>
  <si>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</si>
  <si>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</si>
  <si>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</si>
  <si>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</si>
  <si>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</si>
  <si>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</si>
  <si>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</si>
  <si>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</si>
  <si>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</si>
  <si>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</si>
  <si>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</si>
  <si>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</si>
  <si>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</si>
  <si>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</si>
  <si>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</si>
  <si>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</si>
  <si>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</si>
  <si>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</si>
  <si>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</si>
  <si>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</si>
  <si>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</si>
  <si>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</si>
  <si>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</si>
  <si>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</si>
  <si>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</si>
  <si>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</si>
  <si>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</si>
  <si>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</si>
  <si>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</si>
  <si>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</si>
  <si>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</si>
  <si>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</si>
  <si>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</si>
  <si>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</si>
  <si>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</si>
  <si>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</si>
  <si>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</si>
  <si>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</si>
  <si>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</si>
  <si>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</si>
  <si>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</si>
  <si>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</si>
  <si>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</si>
  <si>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</si>
  <si>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</si>
  <si>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</si>
  <si>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</si>
  <si>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</si>
  <si>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</si>
  <si>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</si>
  <si>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</si>
  <si>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</si>
  <si>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</si>
  <si>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</si>
  <si>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</si>
  <si>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</si>
  <si>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</si>
  <si>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</si>
  <si>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</si>
  <si>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</si>
  <si>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</si>
  <si>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</si>
  <si>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</si>
  <si>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</si>
  <si>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</si>
  <si>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</si>
  <si>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</si>
  <si>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</si>
  <si>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</si>
  <si>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</si>
  <si>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</si>
  <si>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</si>
  <si>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</si>
  <si>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</si>
  <si>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</si>
  <si>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</si>
  <si>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</si>
  <si>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</si>
  <si>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</si>
  <si>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</si>
  <si>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</si>
  <si>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</si>
  <si>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</si>
  <si>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</si>
  <si>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</si>
  <si>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</si>
  <si>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</si>
  <si>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</si>
  <si>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</si>
  <si>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</si>
  <si>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</si>
  <si>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</si>
  <si>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</si>
  <si>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</si>
  <si>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</si>
  <si>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</si>
  <si>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</si>
  <si>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</si>
  <si>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</si>
  <si>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</si>
  <si>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</si>
  <si>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</si>
  <si>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</si>
  <si>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</si>
  <si>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</si>
  <si>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</si>
  <si>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</si>
  <si>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</si>
  <si>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</si>
  <si>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</si>
  <si>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</si>
  <si>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</si>
  <si>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</si>
  <si>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</si>
  <si>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</si>
  <si>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</si>
  <si>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</si>
  <si>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</si>
  <si>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</si>
  <si>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</si>
  <si>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</si>
  <si>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</si>
  <si>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</si>
  <si>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</si>
  <si>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</si>
  <si>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</si>
  <si>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</si>
  <si>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</si>
  <si>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</si>
  <si>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</si>
  <si>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</si>
  <si>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</si>
  <si>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</si>
  <si>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</si>
  <si>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</si>
  <si>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</si>
  <si>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</si>
  <si>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</si>
  <si>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</si>
  <si>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</si>
  <si>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</si>
  <si>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</si>
  <si>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</si>
  <si>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</si>
  <si>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</si>
  <si>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</si>
  <si>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</si>
  <si>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</si>
  <si>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</si>
  <si>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</si>
  <si>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</si>
  <si>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</si>
  <si>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</si>
  <si>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</si>
  <si>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</si>
  <si>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</si>
  <si>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</si>
  <si>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</si>
  <si>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</si>
  <si>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</si>
  <si>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</si>
  <si>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</si>
  <si>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</si>
  <si>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</si>
  <si>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</si>
  <si>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</si>
  <si>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</si>
  <si>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</si>
  <si>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</si>
  <si>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</si>
  <si>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</si>
  <si>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</si>
  <si>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</si>
  <si>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</si>
  <si>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</si>
  <si>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</si>
  <si>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</si>
  <si>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</si>
  <si>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</si>
  <si>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</si>
  <si>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</si>
  <si>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</si>
  <si>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</si>
  <si>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</si>
  <si>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</si>
  <si>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</si>
  <si>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</si>
  <si>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</si>
  <si>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</si>
  <si>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</si>
  <si>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</si>
  <si>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</si>
  <si>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</si>
  <si>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</si>
  <si>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</si>
  <si>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</si>
  <si>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</si>
  <si>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</si>
  <si>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</si>
  <si>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</si>
  <si>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</si>
  <si>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</si>
  <si>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</si>
  <si>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</si>
  <si>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</si>
  <si>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</si>
  <si>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</si>
  <si>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</si>
  <si>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</si>
  <si>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</si>
  <si>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</si>
  <si>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</si>
  <si>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</si>
  <si>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</si>
  <si>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</si>
  <si>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</si>
  <si>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</si>
  <si>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</si>
  <si>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</si>
  <si>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</si>
  <si>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</si>
  <si>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</si>
  <si>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</si>
  <si>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</si>
  <si>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</si>
  <si>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</si>
  <si>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</si>
  <si>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</si>
  <si>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</si>
  <si>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</si>
  <si>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</si>
  <si>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</si>
  <si>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</si>
  <si>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</si>
  <si>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</si>
  <si>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</si>
  <si>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</si>
  <si>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</si>
  <si>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</si>
  <si>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</si>
  <si>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</si>
  <si>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</si>
  <si>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</si>
  <si>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</si>
  <si>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</si>
  <si>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</si>
  <si>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</si>
  <si>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</si>
  <si>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</si>
  <si>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</si>
  <si>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</si>
  <si>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</si>
  <si>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</si>
  <si>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</si>
  <si>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</si>
  <si>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</si>
  <si>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</si>
  <si>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</si>
  <si>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</si>
  <si>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</si>
  <si>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</si>
  <si>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</si>
  <si>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</si>
  <si>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</si>
  <si>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</si>
  <si>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</si>
  <si>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</si>
  <si>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</si>
  <si>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</si>
  <si>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</si>
  <si>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</si>
  <si>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</si>
  <si>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</si>
  <si>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</si>
  <si>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</si>
  <si>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</si>
  <si>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</si>
  <si>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</si>
  <si>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</si>
  <si>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</si>
  <si>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</si>
  <si>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</si>
  <si>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</si>
  <si>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</si>
  <si>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</si>
  <si>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</si>
  <si>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</si>
  <si>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</si>
  <si>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</si>
  <si>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</si>
  <si>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</si>
  <si>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</si>
  <si>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</si>
  <si>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</si>
  <si>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</si>
  <si>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</si>
  <si>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</si>
  <si>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</si>
  <si>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</si>
  <si>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</si>
  <si>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</si>
  <si>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</si>
  <si>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</si>
  <si>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</si>
  <si>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</si>
  <si>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</si>
  <si>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</si>
  <si>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</si>
  <si>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</si>
  <si>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</si>
  <si>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</si>
  <si>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</si>
  <si>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</si>
  <si>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</si>
  <si>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</si>
  <si>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</si>
  <si>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</si>
  <si>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</si>
  <si>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</si>
  <si>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</si>
  <si>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</si>
  <si>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</si>
  <si>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</si>
  <si>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</si>
  <si>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</si>
  <si>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</si>
  <si>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</si>
  <si>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</si>
  <si>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</si>
  <si>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</si>
  <si>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</si>
  <si>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</si>
  <si>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</si>
  <si>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</si>
  <si>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</si>
  <si>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</si>
  <si>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</si>
  <si>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</si>
  <si>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</si>
  <si>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</si>
  <si>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</si>
  <si>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</si>
  <si>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</si>
  <si>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</si>
  <si>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</si>
  <si>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</si>
  <si>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</si>
  <si>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</si>
  <si>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</si>
  <si>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</si>
  <si>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</si>
  <si>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</si>
  <si>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</si>
  <si>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</si>
  <si>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</si>
  <si>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</si>
  <si>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</si>
  <si>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</si>
  <si>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</si>
  <si>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</si>
  <si>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</si>
  <si>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</si>
  <si>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</si>
  <si>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</si>
  <si>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</si>
  <si>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</si>
  <si>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</si>
  <si>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</si>
  <si>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</si>
  <si>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</si>
  <si>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</si>
  <si>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</si>
  <si>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</si>
  <si>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</si>
  <si>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</si>
  <si>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</si>
  <si>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</si>
  <si>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</si>
  <si>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</si>
  <si>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</si>
  <si>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</si>
  <si>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</si>
  <si>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</si>
  <si>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</si>
  <si>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</si>
  <si>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</si>
  <si>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</si>
  <si>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</si>
  <si>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</si>
  <si>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</si>
  <si>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</si>
  <si>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</si>
  <si>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</si>
  <si>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</si>
  <si>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</si>
  <si>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</si>
  <si>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</si>
  <si>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</si>
  <si>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</si>
  <si>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</si>
  <si>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</si>
  <si>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</si>
  <si>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</si>
  <si>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</si>
  <si>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</si>
  <si>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</si>
  <si>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</si>
  <si>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</si>
  <si>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</si>
  <si>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</si>
  <si>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</si>
  <si>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</si>
  <si>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</si>
  <si>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</si>
  <si>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</si>
  <si>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</si>
  <si>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</si>
  <si>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</si>
  <si>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</si>
  <si>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</si>
  <si>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</si>
  <si>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</si>
  <si>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</si>
  <si>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</si>
  <si>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</si>
  <si>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</si>
  <si>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</si>
  <si>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</si>
  <si>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</si>
  <si>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</si>
  <si>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</si>
  <si>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</si>
  <si>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</si>
  <si>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</si>
  <si>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</si>
  <si>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</si>
  <si>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</si>
  <si>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</si>
  <si>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</si>
  <si>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</si>
  <si>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</si>
  <si>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</si>
  <si>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</si>
  <si>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</si>
  <si>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</si>
  <si>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</si>
  <si>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</si>
  <si>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</si>
  <si>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</si>
  <si>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</si>
  <si>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</si>
  <si>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</si>
  <si>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</si>
  <si>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</si>
  <si>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</si>
  <si>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</si>
  <si>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</si>
  <si>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</si>
  <si>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</si>
  <si>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</si>
  <si>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</si>
  <si>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</si>
  <si>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</si>
  <si>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</si>
  <si>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</si>
  <si>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</si>
  <si>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</si>
  <si>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</si>
  <si>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</si>
  <si>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</si>
  <si>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</si>
  <si>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</si>
  <si>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</si>
  <si>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</si>
  <si>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</si>
  <si>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</si>
  <si>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</si>
  <si>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</si>
  <si>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</si>
  <si>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</si>
  <si>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</si>
  <si>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</si>
  <si>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</si>
  <si>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</si>
  <si>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</si>
  <si>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</si>
  <si>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</si>
  <si>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</si>
  <si>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</si>
  <si>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</si>
  <si>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</si>
  <si>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</si>
  <si>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</si>
  <si>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</si>
  <si>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</si>
  <si>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</si>
  <si>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</si>
  <si>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</si>
  <si>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</si>
  <si>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</si>
  <si>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</si>
  <si>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</si>
  <si>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</si>
  <si>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</si>
  <si>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</si>
  <si>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</si>
  <si>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</si>
  <si>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</si>
  <si>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</si>
  <si>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</si>
  <si>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</si>
  <si>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</si>
  <si>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</si>
  <si>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</si>
  <si>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</si>
  <si>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</si>
  <si>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</si>
  <si>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</si>
  <si>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</si>
  <si>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</si>
  <si>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</si>
  <si>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</si>
  <si>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</si>
  <si>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</si>
  <si>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</si>
  <si>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</si>
  <si>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</si>
  <si>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</si>
  <si>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</si>
  <si>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</si>
  <si>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</si>
  <si>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</si>
  <si>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</si>
  <si>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</si>
  <si>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</si>
  <si>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</si>
  <si>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</si>
  <si>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</si>
  <si>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</si>
  <si>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</si>
  <si>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</si>
  <si>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</si>
  <si>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</si>
  <si>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</si>
  <si>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</si>
  <si>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</si>
  <si>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</si>
  <si>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</si>
  <si>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</si>
  <si>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</si>
  <si>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</si>
  <si>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</si>
  <si>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</si>
  <si>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</si>
  <si>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</si>
  <si>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</si>
  <si>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</si>
  <si>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</si>
  <si>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</si>
  <si>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</si>
  <si>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</si>
  <si>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</si>
  <si>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</si>
  <si>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</si>
  <si>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</si>
  <si>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</si>
  <si>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</si>
  <si>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</si>
  <si>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</si>
  <si>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</si>
  <si>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</si>
  <si>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</si>
  <si>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</si>
  <si>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</si>
  <si>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</si>
  <si>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</si>
  <si>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</si>
  <si>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</si>
  <si>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</si>
  <si>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</si>
  <si>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</si>
  <si>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</si>
  <si>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</si>
  <si>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</si>
  <si>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</si>
  <si>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</si>
  <si>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</si>
  <si>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</si>
  <si>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</si>
  <si>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</si>
  <si>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</si>
  <si>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</si>
  <si>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</si>
  <si>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</si>
  <si>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</si>
  <si>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</si>
  <si>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</si>
  <si>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</si>
  <si>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</si>
  <si>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</si>
  <si>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</si>
  <si>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</si>
  <si>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</si>
  <si>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</si>
  <si>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</si>
  <si>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</si>
  <si>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</si>
  <si>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</si>
  <si>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</si>
  <si>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</si>
  <si>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</si>
  <si>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</si>
  <si>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</si>
  <si>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</si>
  <si>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</si>
  <si>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</si>
  <si>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</si>
  <si>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</si>
  <si>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</si>
  <si>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</si>
  <si>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</si>
  <si>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</si>
  <si>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</si>
  <si>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</si>
  <si>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</si>
  <si>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</si>
  <si>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</si>
  <si>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</si>
  <si>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</si>
  <si>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</si>
  <si>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</si>
  <si>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</si>
  <si>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</si>
  <si>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</si>
  <si>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</si>
  <si>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</si>
  <si>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</si>
  <si>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</si>
  <si>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</si>
  <si>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</si>
  <si>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</si>
  <si>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</si>
  <si>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</si>
  <si>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</si>
  <si>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</si>
  <si>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</si>
  <si>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</si>
  <si>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</si>
  <si>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</si>
  <si>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</si>
  <si>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</si>
  <si>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</si>
  <si>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</si>
  <si>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</si>
  <si>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</si>
  <si>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</si>
  <si>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</si>
  <si>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</si>
  <si>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</si>
  <si>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</si>
  <si>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</si>
  <si>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</si>
  <si>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</si>
  <si>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</si>
  <si>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</si>
  <si>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</si>
  <si>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</si>
  <si>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</si>
  <si>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</si>
  <si>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</si>
  <si>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</si>
  <si>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</si>
  <si>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</si>
  <si>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</si>
  <si>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</si>
  <si>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</si>
  <si>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</si>
  <si>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</si>
  <si>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</si>
  <si>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</si>
  <si>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</si>
  <si>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</si>
  <si>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</si>
  <si>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</si>
  <si>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</si>
  <si>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</si>
  <si>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</si>
  <si>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</si>
  <si>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</si>
  <si>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</si>
  <si>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</si>
  <si>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</si>
  <si>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</si>
  <si>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</si>
  <si>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</si>
  <si>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</si>
  <si>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</si>
  <si>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</si>
  <si>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</si>
  <si>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</si>
  <si>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</si>
  <si>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</si>
  <si>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</si>
  <si>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</si>
  <si>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</si>
  <si>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</si>
  <si>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</si>
  <si>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</si>
  <si>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</si>
  <si>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</si>
  <si>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</si>
  <si>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</si>
  <si>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</si>
  <si>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</si>
  <si>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</si>
  <si>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</si>
  <si>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</si>
  <si>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</si>
  <si>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</si>
  <si>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</si>
  <si>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</si>
  <si>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</si>
  <si>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</si>
  <si>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</si>
  <si>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</si>
  <si>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</si>
  <si>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</si>
  <si>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</si>
  <si>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</si>
  <si>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</si>
  <si>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</si>
  <si>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</si>
  <si>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</si>
  <si>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</si>
  <si>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</si>
  <si>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</si>
  <si>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</si>
  <si>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</si>
  <si>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</si>
  <si>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</si>
  <si>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</si>
  <si>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</si>
  <si>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</si>
  <si>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</si>
  <si>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</si>
  <si>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</si>
  <si>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</si>
  <si>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</si>
  <si>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</si>
  <si>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</si>
  <si>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</si>
  <si>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</si>
  <si>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</si>
  <si>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</si>
  <si>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</si>
  <si>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</si>
  <si>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</si>
  <si>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</si>
  <si>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</si>
  <si>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</si>
  <si>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</si>
  <si>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</si>
  <si>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</si>
  <si>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</si>
  <si>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</si>
  <si>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</si>
  <si>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</si>
  <si>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</si>
  <si>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</si>
  <si>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</si>
  <si>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</si>
  <si>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</si>
  <si>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</si>
  <si>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</si>
  <si>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</si>
  <si>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</si>
  <si>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</si>
  <si>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</si>
  <si>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</si>
  <si>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</si>
  <si>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</si>
  <si>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</si>
  <si>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</si>
  <si>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</si>
  <si>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</si>
  <si>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</si>
  <si>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</si>
  <si>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</si>
  <si>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</si>
  <si>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</si>
  <si>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</si>
  <si>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</si>
  <si>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</si>
  <si>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</si>
  <si>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</si>
  <si>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</si>
  <si>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</si>
  <si>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</si>
  <si>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</si>
  <si>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</si>
  <si>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</si>
  <si>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</si>
  <si>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</si>
  <si>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</si>
  <si>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</si>
  <si>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</si>
  <si>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</si>
  <si>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</si>
  <si>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</si>
  <si>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</si>
  <si>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</si>
  <si>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</si>
  <si>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</si>
  <si>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</si>
  <si>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</si>
  <si>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</si>
  <si>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</si>
  <si>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</si>
  <si>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</si>
  <si>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</si>
  <si>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</si>
  <si>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</si>
  <si>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</si>
  <si>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</si>
  <si>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</si>
  <si>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</si>
  <si>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</si>
  <si>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</si>
  <si>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</si>
  <si>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</si>
  <si>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</si>
  <si>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</si>
  <si>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</si>
  <si>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</si>
  <si>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</si>
  <si>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</si>
  <si>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</si>
  <si>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</si>
  <si>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</si>
  <si>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</si>
  <si>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</si>
  <si>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</si>
  <si>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</si>
  <si>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</si>
  <si>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</si>
  <si>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</si>
  <si>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</si>
  <si>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</si>
  <si>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</si>
  <si>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</si>
  <si>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</si>
  <si>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</si>
  <si>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</si>
  <si>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</si>
  <si>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</si>
  <si>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</si>
  <si>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</si>
  <si>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</si>
  <si>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</si>
  <si>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</si>
  <si>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</si>
  <si>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</si>
  <si>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</si>
  <si>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</si>
  <si>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</si>
  <si>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</si>
  <si>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</si>
  <si>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</si>
  <si>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</si>
  <si>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</si>
  <si>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</si>
  <si>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</si>
  <si>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</si>
  <si>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</si>
  <si>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</si>
  <si>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</si>
  <si>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</si>
  <si>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</si>
  <si>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</si>
  <si>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</si>
  <si>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</si>
  <si>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</si>
  <si>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</si>
  <si>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</si>
  <si>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</si>
  <si>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</si>
  <si>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</si>
  <si>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</si>
  <si>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</si>
  <si>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</si>
  <si>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</si>
  <si>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</si>
  <si>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</si>
  <si>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</si>
  <si>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</si>
  <si>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</si>
  <si>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</si>
  <si>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</si>
  <si>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</si>
  <si>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</si>
  <si>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</si>
  <si>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</si>
  <si>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</si>
  <si>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</si>
  <si>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</si>
  <si>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</si>
  <si>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</si>
  <si>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</si>
  <si>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</si>
  <si>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</si>
  <si>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</si>
  <si>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</si>
  <si>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</si>
  <si>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</si>
  <si>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</si>
  <si>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</si>
  <si>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</si>
  <si>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</si>
  <si>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</si>
  <si>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</si>
  <si>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</si>
  <si>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</si>
  <si>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</si>
  <si>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</si>
  <si>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</si>
  <si>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</si>
  <si>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</si>
  <si>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</si>
  <si>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</si>
  <si>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</si>
  <si>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</si>
  <si>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</si>
  <si>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</si>
  <si>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</si>
  <si>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</si>
  <si>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</si>
  <si>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</si>
  <si>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</si>
  <si>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</si>
  <si>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</si>
  <si>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</si>
  <si>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</si>
  <si>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</si>
  <si>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</si>
  <si>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</si>
  <si>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</si>
  <si>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</si>
  <si>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</si>
  <si>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</si>
  <si>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</si>
  <si>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</si>
  <si>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</si>
  <si>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</si>
  <si>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</si>
  <si>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</si>
  <si>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</si>
  <si>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</si>
  <si>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</si>
  <si>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</si>
  <si>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</si>
  <si>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</si>
  <si>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</si>
  <si>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</si>
  <si>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</si>
  <si>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</si>
  <si>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</si>
  <si>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</si>
  <si>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</si>
  <si>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</si>
  <si>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</si>
  <si>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</si>
  <si>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</si>
  <si>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</si>
  <si>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</si>
  <si>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</si>
  <si>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</si>
  <si>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</si>
  <si>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</si>
  <si>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</si>
  <si>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</si>
  <si>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</si>
  <si>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</si>
  <si>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</si>
  <si>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</si>
  <si>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</si>
  <si>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</si>
  <si>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</si>
  <si>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</si>
  <si>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</si>
  <si>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</si>
  <si>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</si>
  <si>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</si>
  <si>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</si>
  <si>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</si>
  <si>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</si>
  <si>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</si>
  <si>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</si>
  <si>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</si>
  <si>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</si>
  <si>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</si>
  <si>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</si>
  <si>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</si>
  <si>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</si>
  <si>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</si>
  <si>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</si>
  <si>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</si>
  <si>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</si>
  <si>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</si>
  <si>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</si>
  <si>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</si>
  <si>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</si>
  <si>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</si>
  <si>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</si>
  <si>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</si>
  <si>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</si>
  <si>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</si>
  <si>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</si>
  <si>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</si>
  <si>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</si>
  <si>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</si>
  <si>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</si>
  <si>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</si>
  <si>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</si>
  <si>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</si>
  <si>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</si>
  <si>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</si>
  <si>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</si>
  <si>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</si>
  <si>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</si>
  <si>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</si>
  <si>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</si>
  <si>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</si>
  <si>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</si>
  <si>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</si>
  <si>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</si>
  <si>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</si>
  <si>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</si>
  <si>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</si>
  <si>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</si>
  <si>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</si>
  <si>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</si>
  <si>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</si>
  <si>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</si>
  <si>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</si>
  <si>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</si>
  <si>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</si>
  <si>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</si>
  <si>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</si>
  <si>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</si>
  <si>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</si>
  <si>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</si>
  <si>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</si>
  <si>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</si>
  <si>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</si>
  <si>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</si>
  <si>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</si>
  <si>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</si>
  <si>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</si>
  <si>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</si>
  <si>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</si>
  <si>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</si>
  <si>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</si>
  <si>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</si>
  <si>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</si>
  <si>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</si>
  <si>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</si>
  <si>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</si>
  <si>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</si>
  <si>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</si>
  <si>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</si>
  <si>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</si>
  <si>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</si>
  <si>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</si>
  <si>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</si>
  <si>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</si>
  <si>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</si>
  <si>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</si>
  <si>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</si>
  <si>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</si>
  <si>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</si>
  <si>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</si>
  <si>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</si>
  <si>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</si>
  <si>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</si>
  <si>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</si>
  <si>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</si>
  <si>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</si>
  <si>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</si>
  <si>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</si>
  <si>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</si>
  <si>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</si>
  <si>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</si>
  <si>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</si>
  <si>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</si>
  <si>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</si>
  <si>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</si>
  <si>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</si>
  <si>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</si>
  <si>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</si>
  <si>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</si>
  <si>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</si>
  <si>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</si>
  <si>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</si>
  <si>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</si>
  <si>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</si>
  <si>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</si>
  <si>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</si>
  <si>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</si>
  <si>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</si>
  <si>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</si>
  <si>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</si>
  <si>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</si>
  <si>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</si>
  <si>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</si>
  <si>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</si>
  <si>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</si>
  <si>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</si>
  <si>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</si>
  <si>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</si>
  <si>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</si>
  <si>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</si>
  <si>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</si>
  <si>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</si>
  <si>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</si>
  <si>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</si>
  <si>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</si>
  <si>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</si>
  <si>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</si>
  <si>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</si>
  <si>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</si>
  <si>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</si>
  <si>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</si>
  <si>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</si>
  <si>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</si>
  <si>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</si>
  <si>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</si>
  <si>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</si>
  <si>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</si>
  <si>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</si>
  <si>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</si>
  <si>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</si>
  <si>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</si>
  <si>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</si>
  <si>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</si>
  <si>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</si>
  <si>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</si>
  <si>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</si>
  <si>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</si>
  <si>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</si>
  <si>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</si>
  <si>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</si>
  <si>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</si>
  <si>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</si>
  <si>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</si>
  <si>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</si>
  <si>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</si>
  <si>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</si>
  <si>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</si>
  <si>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</si>
  <si>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</si>
  <si>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</si>
  <si>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</si>
  <si>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</si>
  <si>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</si>
  <si>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</si>
  <si>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</si>
  <si>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</si>
  <si>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</si>
  <si>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</si>
  <si>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</si>
  <si>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</si>
  <si>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</si>
  <si>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</si>
  <si>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</si>
  <si>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</si>
  <si>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</si>
  <si>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</si>
  <si>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</si>
  <si>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</si>
  <si>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</si>
  <si>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</si>
  <si>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</si>
  <si>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</si>
  <si>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</si>
  <si>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</si>
  <si>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</si>
  <si>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</si>
  <si>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</si>
  <si>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</si>
  <si>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</si>
  <si>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</si>
  <si>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</si>
  <si>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</si>
  <si>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</si>
  <si>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</si>
  <si>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</si>
  <si>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</si>
  <si>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</si>
  <si>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</si>
  <si>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</si>
  <si>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</si>
  <si>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</si>
  <si>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</si>
  <si>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</si>
  <si>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</si>
  <si>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</si>
  <si>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</si>
  <si>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</si>
  <si>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</si>
  <si>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</si>
  <si>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</si>
  <si>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</si>
  <si>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</si>
  <si>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</si>
  <si>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</si>
  <si>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</si>
  <si>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</si>
  <si>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</si>
  <si>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</si>
  <si>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</si>
  <si>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</si>
  <si>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</si>
  <si>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</si>
  <si>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</si>
  <si>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</si>
  <si>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</si>
  <si>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</si>
  <si>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</si>
  <si>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</si>
  <si>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</si>
  <si>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</si>
  <si>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</si>
  <si>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</si>
  <si>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</si>
  <si>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</si>
  <si>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</si>
  <si>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</si>
  <si>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</si>
  <si>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</si>
  <si>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</si>
  <si>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</si>
  <si>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</si>
  <si>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</si>
  <si>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</si>
  <si>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</si>
  <si>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</si>
  <si>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</si>
  <si>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</si>
  <si>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</si>
  <si>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</si>
  <si>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</si>
  <si>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</si>
  <si>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</si>
  <si>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</si>
  <si>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</si>
  <si>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</si>
  <si>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</si>
  <si>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</si>
  <si>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</si>
  <si>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</si>
  <si>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</si>
  <si>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</si>
  <si>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</si>
  <si>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</si>
  <si>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</si>
  <si>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</si>
  <si>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</si>
  <si>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</si>
  <si>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</si>
  <si>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</si>
  <si>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</si>
  <si>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</si>
  <si>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</si>
  <si>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</si>
  <si>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</si>
  <si>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</si>
  <si>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</si>
  <si>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</si>
  <si>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</si>
  <si>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</si>
  <si>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</si>
  <si>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</si>
  <si>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</si>
  <si>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</si>
  <si>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</si>
  <si>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</si>
  <si>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</si>
  <si>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</si>
  <si>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</si>
  <si>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</si>
  <si>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</si>
  <si>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</si>
  <si>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</si>
  <si>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</si>
  <si>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</si>
  <si>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</si>
  <si>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</si>
  <si>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</si>
  <si>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</si>
  <si>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</si>
  <si>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</si>
  <si>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</si>
  <si>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</si>
  <si>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</si>
  <si>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</si>
  <si>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</si>
  <si>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</si>
  <si>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</si>
  <si>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</si>
  <si>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</si>
  <si>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</si>
  <si>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</si>
  <si>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</si>
  <si>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</si>
  <si>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</si>
  <si>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</si>
  <si>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</si>
  <si>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</si>
  <si>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</si>
  <si>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</si>
  <si>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</si>
  <si>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</si>
  <si>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</si>
  <si>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</si>
  <si>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</si>
  <si>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</si>
  <si>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</si>
  <si>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</si>
  <si>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</si>
  <si>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</si>
  <si>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</si>
  <si>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</si>
  <si>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</si>
  <si>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</si>
  <si>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</si>
  <si>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</si>
  <si>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</si>
  <si>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</si>
  <si>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</si>
  <si>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</si>
  <si>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</si>
  <si>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</si>
  <si>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</si>
  <si>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</si>
  <si>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</si>
  <si>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</si>
  <si>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</si>
  <si>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</si>
  <si>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</si>
  <si>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</si>
  <si>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</si>
  <si>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</si>
  <si>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</si>
  <si>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</si>
  <si>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</si>
  <si>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</si>
  <si>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</si>
  <si>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</si>
  <si>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</si>
  <si>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</si>
  <si>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</si>
  <si>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</si>
  <si>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</si>
  <si>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</si>
  <si>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</si>
  <si>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</si>
  <si>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</si>
  <si>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</si>
  <si>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</si>
  <si>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</si>
  <si>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</si>
  <si>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</si>
  <si>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</si>
  <si>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</si>
  <si>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</si>
  <si>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</si>
  <si>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</si>
  <si>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</si>
  <si>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</si>
  <si>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</si>
  <si>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</si>
  <si>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</si>
  <si>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</si>
  <si>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</si>
  <si>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</si>
  <si>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</si>
  <si>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</si>
  <si>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</si>
  <si>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</si>
  <si>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</si>
  <si>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</si>
  <si>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</si>
  <si>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</si>
  <si>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</si>
  <si>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</si>
  <si>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</si>
  <si>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</si>
  <si>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</si>
  <si>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</si>
  <si>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</si>
  <si>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</si>
  <si>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</si>
  <si>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</si>
  <si>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</si>
  <si>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</si>
  <si>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</si>
  <si>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</si>
  <si>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</si>
  <si>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</si>
  <si>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</si>
  <si>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</si>
  <si>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</si>
  <si>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</si>
  <si>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</si>
  <si>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</si>
  <si>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</si>
  <si>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</si>
  <si>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</si>
  <si>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</si>
  <si>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</si>
  <si>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</si>
  <si>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</si>
  <si>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</si>
  <si>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</si>
  <si>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</si>
  <si>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</si>
  <si>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</si>
  <si>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</si>
  <si>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</si>
  <si>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</si>
  <si>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</si>
  <si>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</si>
  <si>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</si>
  <si>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</si>
  <si>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</si>
  <si>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</si>
  <si>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</si>
  <si>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</si>
  <si>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</si>
  <si>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</si>
  <si>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</si>
  <si>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</si>
  <si>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</si>
  <si>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</si>
  <si>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</si>
  <si>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</si>
  <si>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</si>
  <si>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</si>
  <si>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</si>
  <si>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</si>
  <si>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</si>
  <si>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</si>
  <si>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</si>
  <si>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</si>
  <si>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</si>
  <si>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</si>
  <si>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</si>
  <si>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</si>
  <si>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</si>
  <si>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</si>
  <si>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</si>
  <si>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</si>
  <si>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</si>
  <si>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</si>
  <si>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</si>
  <si>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</si>
  <si>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</si>
  <si>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</si>
  <si>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</si>
  <si>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</si>
  <si>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</si>
  <si>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</si>
  <si>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</si>
  <si>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</si>
  <si>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</si>
  <si>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</si>
  <si>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</si>
  <si>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</si>
  <si>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</si>
  <si>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</si>
  <si>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</si>
  <si>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</si>
  <si>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</si>
  <si>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</si>
  <si>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</si>
  <si>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</si>
  <si>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</si>
  <si>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</si>
  <si>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</si>
  <si>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</si>
  <si>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</si>
  <si>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</si>
  <si>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</si>
  <si>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</si>
  <si>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</si>
  <si>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</si>
  <si>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</si>
  <si>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</si>
  <si>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</si>
  <si>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</si>
  <si>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</si>
  <si>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</si>
  <si>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</si>
  <si>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</si>
  <si>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</si>
  <si>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</si>
  <si>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</si>
  <si>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</si>
  <si>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</si>
  <si>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</si>
  <si>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</si>
  <si>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</si>
  <si>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</si>
  <si>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</si>
  <si>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</si>
  <si>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</si>
  <si>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</si>
  <si>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</si>
  <si>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</si>
  <si>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</si>
  <si>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</si>
  <si>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</si>
  <si>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</si>
  <si>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</si>
  <si>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</si>
  <si>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</si>
  <si>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</si>
  <si>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</si>
  <si>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</si>
  <si>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</si>
  <si>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</si>
  <si>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</si>
  <si>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</si>
  <si>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</si>
  <si>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</si>
  <si>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</si>
  <si>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</si>
  <si>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</si>
  <si>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</si>
  <si>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</si>
  <si>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</si>
  <si>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</si>
  <si>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</si>
  <si>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</si>
  <si>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</si>
  <si>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</si>
  <si>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</si>
  <si>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</si>
  <si>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</si>
  <si>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</si>
  <si>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</si>
  <si>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</si>
  <si>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</si>
  <si>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</si>
  <si>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</si>
  <si>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</si>
  <si>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</si>
  <si>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</si>
  <si>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</si>
  <si>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</si>
  <si>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</si>
  <si>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</si>
  <si>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</si>
  <si>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</si>
  <si>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</si>
  <si>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</si>
  <si>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</si>
  <si>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</si>
  <si>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</si>
  <si>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</si>
  <si>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</si>
  <si>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</si>
  <si>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</si>
  <si>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</si>
  <si>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</si>
  <si>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</si>
  <si>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</si>
  <si>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</si>
  <si>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</si>
  <si>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</si>
  <si>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</si>
  <si>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</si>
  <si>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</si>
  <si>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</si>
  <si>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</si>
  <si>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</si>
  <si>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</si>
  <si>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</si>
  <si>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</si>
  <si>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</si>
  <si>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</si>
  <si>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</si>
  <si>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</si>
  <si>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</si>
  <si>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</si>
  <si>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</si>
  <si>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</si>
  <si>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</si>
  <si>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</si>
  <si>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</si>
  <si>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</si>
  <si>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</si>
  <si>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</si>
  <si>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</si>
  <si>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</si>
  <si>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</si>
  <si>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</si>
  <si>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</si>
  <si>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</si>
  <si>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</si>
  <si>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</si>
  <si>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</si>
  <si>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</si>
  <si>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</si>
  <si>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</si>
  <si>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</si>
  <si>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</si>
  <si>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</si>
  <si>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</si>
  <si>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</si>
  <si>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</si>
  <si>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</si>
  <si>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</si>
  <si>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</si>
  <si>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</si>
  <si>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</si>
  <si>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</si>
  <si>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</si>
  <si>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</si>
  <si>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</si>
  <si>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</si>
  <si>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</si>
  <si>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</si>
  <si>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</si>
  <si>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</si>
  <si>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</si>
  <si>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</si>
  <si>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</si>
  <si>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</si>
  <si>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</si>
  <si>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</si>
  <si>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</si>
  <si>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</si>
  <si>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</si>
  <si>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</si>
  <si>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</si>
  <si>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</si>
  <si>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</si>
  <si>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</si>
  <si>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</si>
  <si>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</si>
  <si>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</si>
  <si>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</si>
  <si>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</si>
  <si>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</si>
  <si>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</si>
  <si>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</si>
  <si>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</si>
  <si>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</si>
  <si>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</si>
  <si>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</si>
  <si>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</si>
  <si>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</si>
  <si>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</si>
  <si>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</si>
  <si>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</si>
  <si>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</si>
  <si>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</si>
  <si>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</si>
  <si>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</si>
  <si>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</si>
  <si>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</si>
  <si>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</si>
  <si>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</si>
  <si>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</si>
  <si>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</si>
  <si>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</si>
  <si>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</si>
  <si>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</si>
  <si>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</si>
  <si>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</si>
  <si>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</si>
  <si>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</si>
  <si>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</si>
  <si>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</si>
  <si>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</si>
  <si>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</si>
  <si>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</si>
  <si>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</si>
  <si>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</si>
  <si>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</si>
  <si>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</si>
  <si>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</si>
  <si>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</si>
  <si>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</si>
  <si>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</si>
  <si>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</si>
  <si>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</si>
  <si>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</si>
  <si>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</si>
  <si>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</si>
  <si>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</si>
  <si>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</si>
  <si>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</si>
  <si>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</si>
  <si>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</si>
  <si>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</si>
  <si>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</si>
  <si>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</si>
  <si>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</si>
  <si>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</si>
  <si>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</si>
  <si>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</si>
  <si>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</si>
  <si>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</si>
  <si>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</si>
  <si>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</si>
  <si>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</si>
  <si>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</si>
  <si>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</si>
  <si>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</si>
  <si>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</si>
  <si>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</si>
  <si>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</si>
  <si>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</si>
  <si>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</si>
  <si>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</si>
  <si>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</si>
  <si>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</si>
  <si>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</si>
  <si>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</si>
  <si>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</si>
  <si>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</si>
  <si>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</si>
  <si>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</si>
  <si>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</si>
  <si>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</si>
  <si>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</si>
  <si>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</si>
  <si>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</si>
  <si>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</si>
  <si>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</si>
  <si>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</si>
  <si>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</si>
  <si>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</si>
  <si>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</si>
  <si>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</si>
  <si>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</si>
  <si>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</si>
  <si>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</si>
  <si>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</si>
  <si>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</si>
  <si>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</si>
  <si>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</si>
  <si>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</si>
  <si>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</si>
  <si>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</si>
  <si>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</si>
  <si>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</si>
  <si>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</si>
  <si>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</si>
  <si>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</si>
  <si>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</si>
  <si>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</si>
  <si>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</si>
  <si>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</si>
  <si>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</si>
  <si>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</si>
  <si>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</si>
  <si>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</si>
  <si>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</si>
  <si>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</si>
  <si>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</si>
  <si>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</si>
  <si>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</si>
  <si>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</si>
  <si>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</si>
  <si>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</si>
  <si>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</si>
  <si>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</si>
  <si>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</si>
  <si>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</si>
  <si>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</si>
  <si>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</si>
  <si>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</si>
  <si>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</si>
  <si>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</si>
  <si>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</si>
  <si>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</si>
  <si>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</si>
  <si>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</si>
  <si>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</si>
  <si>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</si>
  <si>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</si>
  <si>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</si>
  <si>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</si>
  <si>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</si>
  <si>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</si>
  <si>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</si>
  <si>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</si>
  <si>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</si>
  <si>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</si>
  <si>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</si>
  <si>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</si>
  <si>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</si>
  <si>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</si>
  <si>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</si>
  <si>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</si>
  <si>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</si>
  <si>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</si>
  <si>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</si>
  <si>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</si>
  <si>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</si>
  <si>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</si>
  <si>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</si>
  <si>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</si>
  <si>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</si>
  <si>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</si>
  <si>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</si>
  <si>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</si>
  <si>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</si>
  <si>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</si>
  <si>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</si>
  <si>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</si>
  <si>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</si>
  <si>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</si>
  <si>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</si>
  <si>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</si>
  <si>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</si>
  <si>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</si>
  <si>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</si>
  <si>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</si>
  <si>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</si>
  <si>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</si>
  <si>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</si>
  <si>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</si>
  <si>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</si>
  <si>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</si>
  <si>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</si>
  <si>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</si>
  <si>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</si>
  <si>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</si>
  <si>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</si>
  <si>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</si>
  <si>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</si>
  <si>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</si>
  <si>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</si>
  <si>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</si>
  <si>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</si>
  <si>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</si>
  <si>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</si>
  <si>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</si>
  <si>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</si>
  <si>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</si>
  <si>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</si>
  <si>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</si>
  <si>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</si>
  <si>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</si>
  <si>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</si>
  <si>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</si>
  <si>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</si>
  <si>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</si>
  <si>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</si>
  <si>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</si>
  <si>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</si>
  <si>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</si>
  <si>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</si>
  <si>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</si>
  <si>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</si>
  <si>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</si>
  <si>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</si>
  <si>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</si>
  <si>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</si>
  <si>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</si>
  <si>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</si>
  <si>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</si>
  <si>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</si>
  <si>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</si>
  <si>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</si>
  <si>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</si>
  <si>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</si>
  <si>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</si>
  <si>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</si>
  <si>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</si>
  <si>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</si>
  <si>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</si>
  <si>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</si>
  <si>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</si>
  <si>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</si>
  <si>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</si>
  <si>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</si>
  <si>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</si>
  <si>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</si>
  <si>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</si>
  <si>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</si>
  <si>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</si>
  <si>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</si>
  <si>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</si>
  <si>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</si>
  <si>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</si>
  <si>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</si>
  <si>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</si>
  <si>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</si>
  <si>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</si>
  <si>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</si>
  <si>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</si>
  <si>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</si>
  <si>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</si>
  <si>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</si>
  <si>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</si>
  <si>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</si>
  <si>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</si>
  <si>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</si>
  <si>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</si>
  <si>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</si>
  <si>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</si>
  <si>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</si>
  <si>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</si>
  <si>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</si>
  <si>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</si>
  <si>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</si>
  <si>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</si>
  <si>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</si>
  <si>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</si>
  <si>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</si>
  <si>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</si>
  <si>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</si>
  <si>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</si>
  <si>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</si>
  <si>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</si>
  <si>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</si>
  <si>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</si>
  <si>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</si>
  <si>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</si>
  <si>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</si>
  <si>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</si>
  <si>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</si>
  <si>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</si>
  <si>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</si>
  <si>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</si>
  <si>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</si>
  <si>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</si>
  <si>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</si>
  <si>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</si>
  <si>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</si>
  <si>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</si>
  <si>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</si>
  <si>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</si>
  <si>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</si>
  <si>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</si>
  <si>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</si>
  <si>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</si>
  <si>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</si>
  <si>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</si>
  <si>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</si>
  <si>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</si>
  <si>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</si>
  <si>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</si>
  <si>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</si>
  <si>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</si>
  <si>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</si>
  <si>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</si>
  <si>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</si>
  <si>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</si>
  <si>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</si>
  <si>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</si>
  <si>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</si>
  <si>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</si>
  <si>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</si>
  <si>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</si>
  <si>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</si>
  <si>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</si>
  <si>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</si>
  <si>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</si>
  <si>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</si>
  <si>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</si>
  <si>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</si>
  <si>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</si>
  <si>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</si>
  <si>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</si>
  <si>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</si>
  <si>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</si>
  <si>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</si>
  <si>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</si>
  <si>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</si>
  <si>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</si>
  <si>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</si>
  <si>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</si>
  <si>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</si>
  <si>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</si>
  <si>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</si>
  <si>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</si>
  <si>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</si>
  <si>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</si>
  <si>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</si>
  <si>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</si>
  <si>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</si>
  <si>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</si>
  <si>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</si>
  <si>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</si>
  <si>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</si>
  <si>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</si>
  <si>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</si>
  <si>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</si>
  <si>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</si>
  <si>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</si>
  <si>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</si>
  <si>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</si>
  <si>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</si>
  <si>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</si>
  <si>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</si>
  <si>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</si>
  <si>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</si>
  <si>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</si>
  <si>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</si>
  <si>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</si>
  <si>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</si>
  <si>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</si>
  <si>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</si>
  <si>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</si>
  <si>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</si>
  <si>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</si>
  <si>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</si>
  <si>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</si>
  <si>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</si>
  <si>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</si>
  <si>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</si>
  <si>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</si>
  <si>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</si>
  <si>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</si>
  <si>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</si>
  <si>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</si>
  <si>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</si>
  <si>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</si>
  <si>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</si>
  <si>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</si>
  <si>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</si>
  <si>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</si>
  <si>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</si>
  <si>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</si>
  <si>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</si>
  <si>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</si>
  <si>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</si>
  <si>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</si>
  <si>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</si>
  <si>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</si>
  <si>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</si>
  <si>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</si>
  <si>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</si>
  <si>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</si>
  <si>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</si>
  <si>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</si>
  <si>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</si>
  <si>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</si>
  <si>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</si>
  <si>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</si>
  <si>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</si>
  <si>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</si>
  <si>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</si>
  <si>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</si>
  <si>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</si>
  <si>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</si>
  <si>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</si>
  <si>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</si>
  <si>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</si>
  <si>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</si>
  <si>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</si>
  <si>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</si>
  <si>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</si>
  <si>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</si>
  <si>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</si>
  <si>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</si>
  <si>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</si>
  <si>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</si>
  <si>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</si>
  <si>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</si>
  <si>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</si>
  <si>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</si>
  <si>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</si>
  <si>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</si>
  <si>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</si>
  <si>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</si>
  <si>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</si>
  <si>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</si>
  <si>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</si>
  <si>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</si>
  <si>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</si>
  <si>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</si>
  <si>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</si>
  <si>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</si>
  <si>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</si>
  <si>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</si>
  <si>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</si>
  <si>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</si>
  <si>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</si>
  <si>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</si>
  <si>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</si>
  <si>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</si>
  <si>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</si>
  <si>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</si>
  <si>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</si>
  <si>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</si>
  <si>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</si>
  <si>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</si>
  <si>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</si>
  <si>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</si>
  <si>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</si>
  <si>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</si>
  <si>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</si>
  <si>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</si>
  <si>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</si>
  <si>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</si>
  <si>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</si>
  <si>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</si>
  <si>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</si>
  <si>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</si>
  <si>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</si>
  <si>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</si>
  <si>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</si>
  <si>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</si>
  <si>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</si>
  <si>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</si>
  <si>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</si>
  <si>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</si>
  <si>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</si>
  <si>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</si>
  <si>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</si>
  <si>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</si>
  <si>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</si>
  <si>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</si>
  <si>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</si>
  <si>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</si>
  <si>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</si>
  <si>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</si>
  <si>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</si>
  <si>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</si>
  <si>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</si>
  <si>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</si>
  <si>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</si>
  <si>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</si>
  <si>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</si>
  <si>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</si>
  <si>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</si>
  <si>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</si>
  <si>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</si>
  <si>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</si>
  <si>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</si>
  <si>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</si>
  <si>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</si>
  <si>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</si>
  <si>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</si>
  <si>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</si>
  <si>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</si>
  <si>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</si>
  <si>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</si>
  <si>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</si>
  <si>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</si>
  <si>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</si>
  <si>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</si>
  <si>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</si>
  <si>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</si>
  <si>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</si>
  <si>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</si>
  <si>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</si>
  <si>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</si>
  <si>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</si>
  <si>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</si>
  <si>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</si>
  <si>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</si>
  <si>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</si>
  <si>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</si>
  <si>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</si>
  <si>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</si>
  <si>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</si>
  <si>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</si>
  <si>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</si>
  <si>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</si>
  <si>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</si>
  <si>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</si>
  <si>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</si>
  <si>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</si>
  <si>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</si>
  <si>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</si>
  <si>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</si>
  <si>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</si>
  <si>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</si>
  <si>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</si>
  <si>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</si>
  <si>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</si>
  <si>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</si>
  <si>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</si>
  <si>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</si>
  <si>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</si>
  <si>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</si>
  <si>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</si>
  <si>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</si>
  <si>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</si>
  <si>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</si>
  <si>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</si>
  <si>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</si>
  <si>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</si>
  <si>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</si>
  <si>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</si>
  <si>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</si>
  <si>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</si>
  <si>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</si>
  <si>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</si>
  <si>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</si>
  <si>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</si>
  <si>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</si>
  <si>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</si>
  <si>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</si>
  <si>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</si>
  <si>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</si>
  <si>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</si>
  <si>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</si>
  <si>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</si>
  <si>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</si>
  <si>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</si>
  <si>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</si>
  <si>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</si>
  <si>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</si>
  <si>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</si>
  <si>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</si>
  <si>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</si>
  <si>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</si>
  <si>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</si>
  <si>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</si>
  <si>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</si>
  <si>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</si>
  <si>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</si>
  <si>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</si>
  <si>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</si>
  <si>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</si>
  <si>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</si>
  <si>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</si>
  <si>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</si>
  <si>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</si>
  <si>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</si>
  <si>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</si>
  <si>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</si>
  <si>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</si>
  <si>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</si>
  <si>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</si>
  <si>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</si>
  <si>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</si>
  <si>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</si>
  <si>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</si>
  <si>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</si>
  <si>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</si>
  <si>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</si>
  <si>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</si>
  <si>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</si>
  <si>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</si>
  <si>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</si>
  <si>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</si>
  <si>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</si>
  <si>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</si>
  <si>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</si>
  <si>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</si>
  <si>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</si>
  <si>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</si>
  <si>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</si>
  <si>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</si>
  <si>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</si>
  <si>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</si>
  <si>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</si>
  <si>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</si>
  <si>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</si>
  <si>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</si>
  <si>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</si>
  <si>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</si>
  <si>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</si>
  <si>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</si>
  <si>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</si>
  <si>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</si>
  <si>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</si>
  <si>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</si>
  <si>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</si>
  <si>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</si>
  <si>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</si>
  <si>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</si>
  <si>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</si>
  <si>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</si>
  <si>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</si>
  <si>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</si>
  <si>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</si>
  <si>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</si>
  <si>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</si>
  <si>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</si>
  <si>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</si>
  <si>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</si>
  <si>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</si>
  <si>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</si>
  <si>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</si>
  <si>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</si>
  <si>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</si>
  <si>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</si>
  <si>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</si>
  <si>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</si>
  <si>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</si>
  <si>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</si>
  <si>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</si>
  <si>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</si>
  <si>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</si>
  <si>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</si>
  <si>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</si>
  <si>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</si>
  <si>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</si>
  <si>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</si>
  <si>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</si>
  <si>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</si>
  <si>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</si>
  <si>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</si>
  <si>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</si>
  <si>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</si>
  <si>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</si>
  <si>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</si>
  <si>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</si>
  <si>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</si>
  <si>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</si>
  <si>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</si>
  <si>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</si>
  <si>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</si>
  <si>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</si>
  <si>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</si>
  <si>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</si>
  <si>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</si>
  <si>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</si>
  <si>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</si>
  <si>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</si>
  <si>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</si>
  <si>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</si>
  <si>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</si>
  <si>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</si>
  <si>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</si>
  <si>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</si>
  <si>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</si>
  <si>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</si>
  <si>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</si>
  <si>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</si>
  <si>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</si>
  <si>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</si>
  <si>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</si>
  <si>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</si>
  <si>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</si>
  <si>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</si>
  <si>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</si>
  <si>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</si>
  <si>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</si>
  <si>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</si>
  <si>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</si>
  <si>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</si>
  <si>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</si>
  <si>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</si>
  <si>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</si>
  <si>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</si>
  <si>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</si>
  <si>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</si>
  <si>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</si>
  <si>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</si>
  <si>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</si>
  <si>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</si>
  <si>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</si>
  <si>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</si>
  <si>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</si>
  <si>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</si>
  <si>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</si>
  <si>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</si>
  <si>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</si>
  <si>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</si>
  <si>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</si>
  <si>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</si>
  <si>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</si>
  <si>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</si>
  <si>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</si>
  <si>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</si>
  <si>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</si>
  <si>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</si>
  <si>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</si>
  <si>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</si>
  <si>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</si>
  <si>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</si>
  <si>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</si>
  <si>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</si>
  <si>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</si>
  <si>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</si>
  <si>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</si>
  <si>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</si>
  <si>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</si>
  <si>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</si>
  <si>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</si>
  <si>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</si>
  <si>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</si>
  <si>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</si>
  <si>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</si>
  <si>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</si>
  <si>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</si>
  <si>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</si>
  <si>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</si>
  <si>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</si>
  <si>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</si>
  <si>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</si>
  <si>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</si>
  <si>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</si>
  <si>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</si>
  <si>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</si>
  <si>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</si>
  <si>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</si>
  <si>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</si>
  <si>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</si>
  <si>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</si>
  <si>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</si>
  <si>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</si>
  <si>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</si>
  <si>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</si>
  <si>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</si>
  <si>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</si>
  <si>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</si>
  <si>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</si>
  <si>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</si>
  <si>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</si>
  <si>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</si>
  <si>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</si>
  <si>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</si>
  <si>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</si>
  <si>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</si>
  <si>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</si>
  <si>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</si>
  <si>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</si>
  <si>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</si>
  <si>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</si>
  <si>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</si>
  <si>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</si>
  <si>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</si>
  <si>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</si>
  <si>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</si>
  <si>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</si>
  <si>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</si>
  <si>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</si>
  <si>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</si>
  <si>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</si>
  <si>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</si>
  <si>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</si>
  <si>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</si>
  <si>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</si>
  <si>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</si>
  <si>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</si>
  <si>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</si>
  <si>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</si>
  <si>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</si>
  <si>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</si>
  <si>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</si>
  <si>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</si>
  <si>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</si>
  <si>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</si>
  <si>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</si>
  <si>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</si>
  <si>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</si>
  <si>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</si>
  <si>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</si>
  <si>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</si>
  <si>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</si>
  <si>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</si>
  <si>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</si>
  <si>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</si>
  <si>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</si>
  <si>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</si>
  <si>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</si>
  <si>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</si>
  <si>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</si>
  <si>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</si>
  <si>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</si>
  <si>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</si>
  <si>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</si>
  <si>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</si>
  <si>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</si>
  <si>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</si>
  <si>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</si>
  <si>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</si>
  <si>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</si>
  <si>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</si>
  <si>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</si>
  <si>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</si>
  <si>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</si>
  <si>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</si>
  <si>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</si>
  <si>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</si>
  <si>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</si>
  <si>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</si>
  <si>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</si>
  <si>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</si>
  <si>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</si>
  <si>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</si>
  <si>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</si>
  <si>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</si>
  <si>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</si>
  <si>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</si>
  <si>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</si>
  <si>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</si>
  <si>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</si>
  <si>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</si>
  <si>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</si>
  <si>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</si>
  <si>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</si>
  <si>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</si>
  <si>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</si>
  <si>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</si>
  <si>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</si>
  <si>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</si>
  <si>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</si>
  <si>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</si>
  <si>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</si>
  <si>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</si>
  <si>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</si>
  <si>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</si>
  <si>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</si>
  <si>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</si>
  <si>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</si>
  <si>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</si>
  <si>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</si>
  <si>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</si>
  <si>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</si>
  <si>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</si>
  <si>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</si>
  <si>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</si>
  <si>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</si>
  <si>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</si>
  <si>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</si>
  <si>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</si>
  <si>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</si>
  <si>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</si>
  <si>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</si>
  <si>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</si>
  <si>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</si>
  <si>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</si>
  <si>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</si>
  <si>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</si>
  <si>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</si>
  <si>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</si>
  <si>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</si>
  <si>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</si>
  <si>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</si>
  <si>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</si>
  <si>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</si>
  <si>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</si>
  <si>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</si>
  <si>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</si>
  <si>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</si>
  <si>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</si>
  <si>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</si>
  <si>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</si>
  <si>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</si>
  <si>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</si>
  <si>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</si>
  <si>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</si>
  <si>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</si>
  <si>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</si>
  <si>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</si>
  <si>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</si>
  <si>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</si>
  <si>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</si>
  <si>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</si>
  <si>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</si>
  <si>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</si>
  <si>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</si>
  <si>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</si>
  <si>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</si>
  <si>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</si>
  <si>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</si>
  <si>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</si>
  <si>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</si>
  <si>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</si>
  <si>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</si>
  <si>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</si>
  <si>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</si>
  <si>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</si>
  <si>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</si>
  <si>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</si>
  <si>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</si>
  <si>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</si>
  <si>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</si>
  <si>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</si>
  <si>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</si>
  <si>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</si>
  <si>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</si>
  <si>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</si>
  <si>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</si>
  <si>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</si>
  <si>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</si>
  <si>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</si>
  <si>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</si>
  <si>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</si>
  <si>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</si>
  <si>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</si>
  <si>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</si>
  <si>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</si>
  <si>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</si>
  <si>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</si>
  <si>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</si>
  <si>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</si>
  <si>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</si>
  <si>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</si>
  <si>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</si>
  <si>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</si>
  <si>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</si>
  <si>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</si>
  <si>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</si>
  <si>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</si>
  <si>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</si>
  <si>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</si>
  <si>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</si>
  <si>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</si>
  <si>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</si>
  <si>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</si>
  <si>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</si>
  <si>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</si>
  <si>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</si>
  <si>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</si>
  <si>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</si>
  <si>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</si>
  <si>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</si>
  <si>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</si>
  <si>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</si>
  <si>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</si>
  <si>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</si>
  <si>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</si>
  <si>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</si>
  <si>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</si>
  <si>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</si>
  <si>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</si>
  <si>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</si>
  <si>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</si>
  <si>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</si>
  <si>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</si>
  <si>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</si>
  <si>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</si>
  <si>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</si>
  <si>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</si>
  <si>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</si>
  <si>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</si>
  <si>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</si>
  <si>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</si>
  <si>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</si>
  <si>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</si>
  <si>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</si>
  <si>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</si>
  <si>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</si>
  <si>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</si>
  <si>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</si>
  <si>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</si>
  <si>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</si>
  <si>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</si>
  <si>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</si>
  <si>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</si>
  <si>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</si>
  <si>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</si>
  <si>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</si>
  <si>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</si>
  <si>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</si>
  <si>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</si>
  <si>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</si>
  <si>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</si>
  <si>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</si>
  <si>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</si>
  <si>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</si>
  <si>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</si>
  <si>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</si>
  <si>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</si>
  <si>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</si>
  <si>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</si>
  <si>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</si>
  <si>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</si>
  <si>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</si>
  <si>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</si>
  <si>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</si>
  <si>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</si>
  <si>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</si>
  <si>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</si>
  <si>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</si>
  <si>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</si>
  <si>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</si>
  <si>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</si>
  <si>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</si>
  <si>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</si>
  <si>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</si>
  <si>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</si>
  <si>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</si>
  <si>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</si>
  <si>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</si>
  <si>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</si>
  <si>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</si>
  <si>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</si>
  <si>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</si>
  <si>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</si>
  <si>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</si>
  <si>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</si>
  <si>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</si>
  <si>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</si>
  <si>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</si>
  <si>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</si>
  <si>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</si>
  <si>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</si>
  <si>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</si>
  <si>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</si>
  <si>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</si>
  <si>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</si>
  <si>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</si>
  <si>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</si>
  <si>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</si>
  <si>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</si>
  <si>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</si>
  <si>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</si>
  <si>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</si>
  <si>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</si>
  <si>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</si>
  <si>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</si>
  <si>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</si>
  <si>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</si>
  <si>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</si>
  <si>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</si>
  <si>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</si>
  <si>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</si>
  <si>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</si>
  <si>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</si>
  <si>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</si>
  <si>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</si>
  <si>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</si>
  <si>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</si>
  <si>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</si>
  <si>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</si>
  <si>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</si>
  <si>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</si>
  <si>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</si>
  <si>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</si>
  <si>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</si>
  <si>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</si>
  <si>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</si>
  <si>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</si>
  <si>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</si>
  <si>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</si>
  <si>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</si>
  <si>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</si>
  <si>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</si>
  <si>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</si>
  <si>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</si>
  <si>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</si>
  <si>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</si>
  <si>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</si>
  <si>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</si>
  <si>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</si>
  <si>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</si>
  <si>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</si>
  <si>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</si>
  <si>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</si>
  <si>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</si>
  <si>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</si>
  <si>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</si>
  <si>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</si>
  <si>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</si>
  <si>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</si>
  <si>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</si>
  <si>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</si>
  <si>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</si>
  <si>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</si>
  <si>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</si>
  <si>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</si>
  <si>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</si>
  <si>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</si>
  <si>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</si>
  <si>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</si>
  <si>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</si>
  <si>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</si>
  <si>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</si>
  <si>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</si>
  <si>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</si>
  <si>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</si>
  <si>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</si>
  <si>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</si>
  <si>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</si>
  <si>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</si>
  <si>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</si>
  <si>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</si>
  <si>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</si>
  <si>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</si>
  <si>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</si>
  <si>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</si>
  <si>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</si>
  <si>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</si>
  <si>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</si>
  <si>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</si>
  <si>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</si>
  <si>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</si>
  <si>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</si>
  <si>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</si>
  <si>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</si>
  <si>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</si>
  <si>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</si>
  <si>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</si>
  <si>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</si>
  <si>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</si>
  <si>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</si>
  <si>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</si>
  <si>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</si>
  <si>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</si>
  <si>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</si>
  <si>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</si>
  <si>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</si>
  <si>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</si>
  <si>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</si>
  <si>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</si>
  <si>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</si>
  <si>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</si>
  <si>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</si>
  <si>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</si>
  <si>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</si>
  <si>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</si>
  <si>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</si>
  <si>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</si>
  <si>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</si>
  <si>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</si>
  <si>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</si>
  <si>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</si>
  <si>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</si>
  <si>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</si>
  <si>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</si>
  <si>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</si>
  <si>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</si>
  <si>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</si>
  <si>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</si>
  <si>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</si>
  <si>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</si>
  <si>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</si>
  <si>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</si>
  <si>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</si>
  <si>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</si>
  <si>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</si>
  <si>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</si>
  <si>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</si>
  <si>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</si>
  <si>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</si>
  <si>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</si>
  <si>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</si>
  <si>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</si>
  <si>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</si>
  <si>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</si>
  <si>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</si>
  <si>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</si>
  <si>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</si>
  <si>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</si>
  <si>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</si>
  <si>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</si>
  <si>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</si>
  <si>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</si>
  <si>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</si>
  <si>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</si>
  <si>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</si>
  <si>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</si>
  <si>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</si>
  <si>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</si>
  <si>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</si>
  <si>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</si>
  <si>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</si>
  <si>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</si>
  <si>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</si>
  <si>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</si>
  <si>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</si>
  <si>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</si>
  <si>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</si>
  <si>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</si>
  <si>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</si>
  <si>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</si>
  <si>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</si>
  <si>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</si>
  <si>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</si>
  <si>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</si>
  <si>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</si>
  <si>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</si>
  <si>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</si>
  <si>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</si>
  <si>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</si>
  <si>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</si>
  <si>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</si>
  <si>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</si>
  <si>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</si>
  <si>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</si>
  <si>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</si>
  <si>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</si>
  <si>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</si>
  <si>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</si>
  <si>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</si>
  <si>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</si>
  <si>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</si>
  <si>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</si>
  <si>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</si>
  <si>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</si>
  <si>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</si>
  <si>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</si>
  <si>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</si>
  <si>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</si>
  <si>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</si>
  <si>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</si>
  <si>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</si>
  <si>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</si>
  <si>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</si>
  <si>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</si>
  <si>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</si>
  <si>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</si>
  <si>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</si>
  <si>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</si>
  <si>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</si>
  <si>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</si>
  <si>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</si>
  <si>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</si>
  <si>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</si>
  <si>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</si>
  <si>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</si>
  <si>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</si>
  <si>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</si>
  <si>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</si>
  <si>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</si>
  <si>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</si>
  <si>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</si>
  <si>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</si>
  <si>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</si>
  <si>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</si>
  <si>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</si>
  <si>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</si>
  <si>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</si>
  <si>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</si>
  <si>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</si>
  <si>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</si>
  <si>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</si>
  <si>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</si>
  <si>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</si>
  <si>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</si>
  <si>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</si>
  <si>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</si>
  <si>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</si>
  <si>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</si>
  <si>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</si>
  <si>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</si>
  <si>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</si>
  <si>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</si>
  <si>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</si>
  <si>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</si>
  <si>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</si>
  <si>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</si>
  <si>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</si>
  <si>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</si>
  <si>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</si>
  <si>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</si>
  <si>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</si>
  <si>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</si>
  <si>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</si>
  <si>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</si>
  <si>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</si>
  <si>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</si>
  <si>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</si>
  <si>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</si>
  <si>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</si>
  <si>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</si>
  <si>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</si>
  <si>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</si>
  <si>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</si>
  <si>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</si>
  <si>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</si>
  <si>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</si>
  <si>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</si>
  <si>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</si>
  <si>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</si>
  <si>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</si>
  <si>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</si>
  <si>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</si>
  <si>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</si>
  <si>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</si>
  <si>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</si>
  <si>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</si>
  <si>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</si>
  <si>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</si>
  <si>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</si>
  <si>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</si>
  <si>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</si>
  <si>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</si>
  <si>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</si>
  <si>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</si>
  <si>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</si>
  <si>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</si>
  <si>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</si>
  <si>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</si>
  <si>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</si>
  <si>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</si>
  <si>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</si>
  <si>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</si>
  <si>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</si>
  <si>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</si>
  <si>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</si>
  <si>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</si>
  <si>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</si>
  <si>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</si>
  <si>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</si>
  <si>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</si>
  <si>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</si>
  <si>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</si>
  <si>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</si>
  <si>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</si>
  <si>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</si>
  <si>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</si>
  <si>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</si>
  <si>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</si>
  <si>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</si>
  <si>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</si>
  <si>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</si>
  <si>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</si>
  <si>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</si>
  <si>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</si>
  <si>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</si>
  <si>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</si>
  <si>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</si>
  <si>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</si>
  <si>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</si>
  <si>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</si>
  <si>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</si>
  <si>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</si>
  <si>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</si>
  <si>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</si>
  <si>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</si>
  <si>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</si>
  <si>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</si>
  <si>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</si>
  <si>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</si>
  <si>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</si>
  <si>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</si>
  <si>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</si>
  <si>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</si>
  <si>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</si>
  <si>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</si>
  <si>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</si>
  <si>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</si>
  <si>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</si>
  <si>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</si>
  <si>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</si>
  <si>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</si>
  <si>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</si>
  <si>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</si>
  <si>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</si>
  <si>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</si>
  <si>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</si>
  <si>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</si>
  <si>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</si>
  <si>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</si>
  <si>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</si>
  <si>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</si>
  <si>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</si>
  <si>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</si>
  <si>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</si>
  <si>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</si>
  <si>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</si>
  <si>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</si>
  <si>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</si>
  <si>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</si>
  <si>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</si>
  <si>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</si>
  <si>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</si>
  <si>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</si>
  <si>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</si>
  <si>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</si>
  <si>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</si>
  <si>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</si>
  <si>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</si>
  <si>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</si>
  <si>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</si>
  <si>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</si>
  <si>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</si>
  <si>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</si>
  <si>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</si>
  <si>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</si>
  <si>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</si>
  <si>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</si>
  <si>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</si>
  <si>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</si>
  <si>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</si>
  <si>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</si>
  <si>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</si>
  <si>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</si>
  <si>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</si>
  <si>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</si>
  <si>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</si>
  <si>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</si>
  <si>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</si>
  <si>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</si>
  <si>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</si>
  <si>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</si>
  <si>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</si>
  <si>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</si>
  <si>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</si>
  <si>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</si>
  <si>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</si>
  <si>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</si>
  <si>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</si>
  <si>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</si>
  <si>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</si>
  <si>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</si>
  <si>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</si>
  <si>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</si>
  <si>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</si>
  <si>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</si>
  <si>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</si>
  <si>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</si>
  <si>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</si>
  <si>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</si>
  <si>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</si>
  <si>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</si>
  <si>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</si>
  <si>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</si>
  <si>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</si>
  <si>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</si>
  <si>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</si>
  <si>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</si>
  <si>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</si>
  <si>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</si>
  <si>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</si>
  <si>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</si>
  <si>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</si>
  <si>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</si>
  <si>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</si>
  <si>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</si>
  <si>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</si>
  <si>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</si>
  <si>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</si>
  <si>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</si>
  <si>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</si>
  <si>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</si>
  <si>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</si>
  <si>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</si>
  <si>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</si>
  <si>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</si>
  <si>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</si>
  <si>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</si>
  <si>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</si>
  <si>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</si>
  <si>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</si>
  <si>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</si>
  <si>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</si>
  <si>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</si>
  <si>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</si>
  <si>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</si>
  <si>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</si>
  <si>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</si>
  <si>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</si>
  <si>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</si>
  <si>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</si>
  <si>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</si>
  <si>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</si>
  <si>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</si>
  <si>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</si>
  <si>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</si>
  <si>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</si>
  <si>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</si>
  <si>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</si>
  <si>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</si>
  <si>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</si>
  <si>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</si>
  <si>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</si>
  <si>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</si>
  <si>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</si>
  <si>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</si>
  <si>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</si>
  <si>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</si>
  <si>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</si>
  <si>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</si>
  <si>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</si>
  <si>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</si>
  <si>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</si>
  <si>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</si>
  <si>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</si>
  <si>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</si>
  <si>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</si>
  <si>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</si>
  <si>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</si>
  <si>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</si>
  <si>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</si>
  <si>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</si>
  <si>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</si>
  <si>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</si>
  <si>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</si>
  <si>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</si>
  <si>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</si>
  <si>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</si>
  <si>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</si>
  <si>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</si>
  <si>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</si>
  <si>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</si>
  <si>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</si>
  <si>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</si>
  <si>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</si>
  <si>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</si>
  <si>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</si>
  <si>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</si>
  <si>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</si>
  <si>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</si>
  <si>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</si>
  <si>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</si>
  <si>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</si>
  <si>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</si>
  <si>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</si>
  <si>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</si>
  <si>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</si>
  <si>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</si>
  <si>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</si>
  <si>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</si>
  <si>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</si>
  <si>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</si>
  <si>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</si>
  <si>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</si>
  <si>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</si>
  <si>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</si>
  <si>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</si>
  <si>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</si>
  <si>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</si>
  <si>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</si>
  <si>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</si>
  <si>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</si>
  <si>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</si>
  <si>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</si>
  <si>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</si>
  <si>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</si>
  <si>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</si>
  <si>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</si>
  <si>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</si>
  <si>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</si>
  <si>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</si>
  <si>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</si>
  <si>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</si>
  <si>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</si>
  <si>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</si>
  <si>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</si>
  <si>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</si>
  <si>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</si>
  <si>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</si>
  <si>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</si>
  <si>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</si>
  <si>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</si>
  <si>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</si>
  <si>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</si>
  <si>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</si>
  <si>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</si>
  <si>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</si>
  <si>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</si>
  <si>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</si>
  <si>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</si>
  <si>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</si>
  <si>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</si>
  <si>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</si>
  <si>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</si>
  <si>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</si>
  <si>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</si>
  <si>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</si>
  <si>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</si>
  <si>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</si>
  <si>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</si>
  <si>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</si>
  <si>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</si>
  <si>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</si>
  <si>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</si>
  <si>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</si>
  <si>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</si>
  <si>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</si>
  <si>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</si>
  <si>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</si>
  <si>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</si>
  <si>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</si>
  <si>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</si>
  <si>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</si>
  <si>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</si>
  <si>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</si>
  <si>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</si>
  <si>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</si>
  <si>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</si>
  <si>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</si>
  <si>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</si>
  <si>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</si>
  <si>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</si>
  <si>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</si>
  <si>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</si>
  <si>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</si>
  <si>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</si>
  <si>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</si>
  <si>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</si>
  <si>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</si>
  <si>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</si>
  <si>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</si>
  <si>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</si>
  <si>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</si>
  <si>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</si>
  <si>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</si>
  <si>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</si>
  <si>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</si>
  <si>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</si>
  <si>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</si>
  <si>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</si>
  <si>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</si>
  <si>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</si>
  <si>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</si>
  <si>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</si>
  <si>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</si>
  <si>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</si>
  <si>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</si>
  <si>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</si>
  <si>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</si>
  <si>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</si>
  <si>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</si>
  <si>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</si>
  <si>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</si>
  <si>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</si>
  <si>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</si>
  <si>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</si>
  <si>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</si>
  <si>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</si>
  <si>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</si>
  <si>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</si>
  <si>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</si>
  <si>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</si>
  <si>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</si>
  <si>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</si>
  <si>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</si>
  <si>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</si>
  <si>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</si>
  <si>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</si>
  <si>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</si>
  <si>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</si>
  <si>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</si>
  <si>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</si>
  <si>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</si>
  <si>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</si>
  <si>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</si>
  <si>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</si>
  <si>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</si>
  <si>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</si>
  <si>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</si>
  <si>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</si>
  <si>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</si>
  <si>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</si>
  <si>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</si>
  <si>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</si>
  <si>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</si>
  <si>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</si>
  <si>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</si>
  <si>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</si>
  <si>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</si>
  <si>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</si>
  <si>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</si>
  <si>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</si>
  <si>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</si>
  <si>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</si>
  <si>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</si>
  <si>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</si>
  <si>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</si>
  <si>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</si>
  <si>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</si>
  <si>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</si>
  <si>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</si>
  <si>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</si>
  <si>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</si>
  <si>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</si>
  <si>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</si>
  <si>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</si>
  <si>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</si>
  <si>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</si>
  <si>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</si>
  <si>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</si>
  <si>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</si>
  <si>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</si>
  <si>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</si>
  <si>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</si>
  <si>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</si>
  <si>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</si>
  <si>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</si>
  <si>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</si>
  <si>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</si>
  <si>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</si>
  <si>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</si>
  <si>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</si>
  <si>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</si>
  <si>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</si>
  <si>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</si>
  <si>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</si>
  <si>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</si>
  <si>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</si>
  <si>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</si>
  <si>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</si>
  <si>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</si>
  <si>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</si>
  <si>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</si>
  <si>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</si>
  <si>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</si>
  <si>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</si>
  <si>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</si>
  <si>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</si>
  <si>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</si>
  <si>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</si>
  <si>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</si>
  <si>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</si>
  <si>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</si>
  <si>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</si>
  <si>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</si>
  <si>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</si>
  <si>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</si>
  <si>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</si>
  <si>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</si>
  <si>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</si>
  <si>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</si>
  <si>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</si>
  <si>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</si>
  <si>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</si>
  <si>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</si>
  <si>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</si>
  <si>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</si>
  <si>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</si>
  <si>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</si>
  <si>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</si>
  <si>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</si>
  <si>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</si>
  <si>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</si>
  <si>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</si>
  <si>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</si>
  <si>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</si>
  <si>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</si>
  <si>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</si>
  <si>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</si>
  <si>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</si>
  <si>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</si>
  <si>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</si>
  <si>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</si>
  <si>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</si>
  <si>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</si>
  <si>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</si>
  <si>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</si>
  <si>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</si>
  <si>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</si>
  <si>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</si>
  <si>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</si>
  <si>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</si>
  <si>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</si>
  <si>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</si>
  <si>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</si>
  <si>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</si>
  <si>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</si>
  <si>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</si>
  <si>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</si>
  <si>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</si>
  <si>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</si>
  <si>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</si>
  <si>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</si>
  <si>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</si>
  <si>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</si>
  <si>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</si>
  <si>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</si>
  <si>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</si>
  <si>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</si>
  <si>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</si>
  <si>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</si>
  <si>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</si>
  <si>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</si>
  <si>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</si>
  <si>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</si>
  <si>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</si>
  <si>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</si>
  <si>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</si>
  <si>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</si>
  <si>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</si>
  <si>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</si>
  <si>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</si>
  <si>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</si>
  <si>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</si>
  <si>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</si>
  <si>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</si>
  <si>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</si>
  <si>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</si>
  <si>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</si>
  <si>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</si>
  <si>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</si>
  <si>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</si>
  <si>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</si>
  <si>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</si>
  <si>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</si>
  <si>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</si>
  <si>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</si>
  <si>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</si>
  <si>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</si>
  <si>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</si>
  <si>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</si>
  <si>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</si>
  <si>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</si>
  <si>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</si>
  <si>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</si>
  <si>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</si>
  <si>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</si>
  <si>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</si>
  <si>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</si>
  <si>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</si>
  <si>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</si>
  <si>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</si>
  <si>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</si>
  <si>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</si>
  <si>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</si>
  <si>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</si>
  <si>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</si>
  <si>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</si>
  <si>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</si>
  <si>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</si>
  <si>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</si>
  <si>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</si>
  <si>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</si>
  <si>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</si>
  <si>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</si>
  <si>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</si>
  <si>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</si>
  <si>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</si>
  <si>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</si>
  <si>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</si>
  <si>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</si>
  <si>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</si>
  <si>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</si>
  <si>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</si>
  <si>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</si>
  <si>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</si>
  <si>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</si>
  <si>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</si>
  <si>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</si>
  <si>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</si>
  <si>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</si>
  <si>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</si>
  <si>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</si>
  <si>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</si>
  <si>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</si>
  <si>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</si>
  <si>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</si>
  <si>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</si>
  <si>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</si>
  <si>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</si>
  <si>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</si>
  <si>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</si>
  <si>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</si>
  <si>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</si>
  <si>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</si>
  <si>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</si>
  <si>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</si>
  <si>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</si>
  <si>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</si>
  <si>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</si>
  <si>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</si>
  <si>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</si>
  <si>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</si>
  <si>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</si>
  <si>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</si>
  <si>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</si>
  <si>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</si>
  <si>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</si>
  <si>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</si>
  <si>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</si>
  <si>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</si>
  <si>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</si>
  <si>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</si>
  <si>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</si>
  <si>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</si>
  <si>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</si>
  <si>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</si>
  <si>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</si>
  <si>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</si>
  <si>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</si>
  <si>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</si>
  <si>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</si>
  <si>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</si>
  <si>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</si>
  <si>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</si>
  <si>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</si>
  <si>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</si>
  <si>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</si>
  <si>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</si>
  <si>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</si>
  <si>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</si>
  <si>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</si>
  <si>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</si>
  <si>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</si>
  <si>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</si>
  <si>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</si>
  <si>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</si>
  <si>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</si>
  <si>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</si>
  <si>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</si>
  <si>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</si>
  <si>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</si>
  <si>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</si>
  <si>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</si>
  <si>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</si>
  <si>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</si>
  <si>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</si>
  <si>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</si>
  <si>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</si>
  <si>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</si>
  <si>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</si>
  <si>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</si>
  <si>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</si>
  <si>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</si>
  <si>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</si>
  <si>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</si>
  <si>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</si>
  <si>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</si>
  <si>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</si>
  <si>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</si>
  <si>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</si>
  <si>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</si>
  <si>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</si>
  <si>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</si>
  <si>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</si>
  <si>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</si>
  <si>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</si>
  <si>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</si>
  <si>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</si>
  <si>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</si>
  <si>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</si>
  <si>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</si>
  <si>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</si>
  <si>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</si>
  <si>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</si>
  <si>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</si>
  <si>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</si>
  <si>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</si>
  <si>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</si>
  <si>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</si>
  <si>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</si>
  <si>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</si>
  <si>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</si>
  <si>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</si>
  <si>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</si>
  <si>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</si>
  <si>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</si>
  <si>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</si>
  <si>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</si>
  <si>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</si>
  <si>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</si>
  <si>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</si>
  <si>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</si>
  <si>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</si>
  <si>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</si>
  <si>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</si>
  <si>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</si>
  <si>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</si>
  <si>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</si>
  <si>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</si>
  <si>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</si>
  <si>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</si>
  <si>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</si>
  <si>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</si>
  <si>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</si>
  <si>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</si>
  <si>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</si>
  <si>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</si>
  <si>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</si>
  <si>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</si>
  <si>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</si>
  <si>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</si>
  <si>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</si>
  <si>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</si>
  <si>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</si>
  <si>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</si>
  <si>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</si>
  <si>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</si>
  <si>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</si>
  <si>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</si>
  <si>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</si>
  <si>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</si>
  <si>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</si>
  <si>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</si>
  <si>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</si>
  <si>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</si>
  <si>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</si>
  <si>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</si>
  <si>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</si>
  <si>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</si>
  <si>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</si>
  <si>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</si>
  <si>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</si>
  <si>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</si>
  <si>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</si>
  <si>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</si>
  <si>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</si>
  <si>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</si>
  <si>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</si>
  <si>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</si>
  <si>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</si>
  <si>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</si>
  <si>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</si>
  <si>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</si>
  <si>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</si>
  <si>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</si>
  <si>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</si>
  <si>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</si>
  <si>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</si>
  <si>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</si>
  <si>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</si>
  <si>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</si>
  <si>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</si>
  <si>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</si>
  <si>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</si>
  <si>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</si>
  <si>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</si>
  <si>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</si>
  <si>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</si>
  <si>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</si>
  <si>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</si>
  <si>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</si>
  <si>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</si>
  <si>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</si>
  <si>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</si>
  <si>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</si>
  <si>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</si>
  <si>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</si>
  <si>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</si>
  <si>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</si>
  <si>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</si>
  <si>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</si>
  <si>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</si>
  <si>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</si>
  <si>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</si>
  <si>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</si>
  <si>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</si>
  <si>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</si>
  <si>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</si>
  <si>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</si>
  <si>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</si>
  <si>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</si>
  <si>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</si>
  <si>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</si>
  <si>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</si>
  <si>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</si>
  <si>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</si>
  <si>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</si>
  <si>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</si>
  <si>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</si>
  <si>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</si>
  <si>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</si>
  <si>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</si>
  <si>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</si>
  <si>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</si>
  <si>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</si>
  <si>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</si>
  <si>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</si>
  <si>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</si>
  <si>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</si>
  <si>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</si>
  <si>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</si>
  <si>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</si>
  <si>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</si>
  <si>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</si>
  <si>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</si>
  <si>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</si>
  <si>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</si>
  <si>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</si>
  <si>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</si>
  <si>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</si>
  <si>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</si>
  <si>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</si>
  <si>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</si>
  <si>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</si>
  <si>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</si>
  <si>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</si>
  <si>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</si>
  <si>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</si>
  <si>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</si>
  <si>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</si>
  <si>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</si>
  <si>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</si>
  <si>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</si>
  <si>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</si>
  <si>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</si>
  <si>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</si>
  <si>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</si>
  <si>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</si>
  <si>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</si>
  <si>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</si>
  <si>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</si>
  <si>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</si>
  <si>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</si>
  <si>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</si>
  <si>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</si>
  <si>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</si>
  <si>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</si>
  <si>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</si>
  <si>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</si>
  <si>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</si>
  <si>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</si>
  <si>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</si>
  <si>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</si>
  <si>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</si>
  <si>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</si>
  <si>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</si>
  <si>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</si>
  <si>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</si>
  <si>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</si>
  <si>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</si>
  <si>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</si>
  <si>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</si>
  <si>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</si>
  <si>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</si>
  <si>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</si>
  <si>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</si>
  <si>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</si>
  <si>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</si>
  <si>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</si>
  <si>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</si>
  <si>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</si>
  <si>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</si>
  <si>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</si>
  <si>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</si>
  <si>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</si>
  <si>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</si>
  <si>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</si>
  <si>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</si>
  <si>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</si>
  <si>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</si>
  <si>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</si>
  <si>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</si>
  <si>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</si>
  <si>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</si>
  <si>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</si>
  <si>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</si>
  <si>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</si>
  <si>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</si>
  <si>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</si>
  <si>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</si>
  <si>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</si>
  <si>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</si>
  <si>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</si>
  <si>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</si>
  <si>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</si>
  <si>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</si>
  <si>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</si>
  <si>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</si>
  <si>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</si>
  <si>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</si>
  <si>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</si>
  <si>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</si>
  <si>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</si>
  <si>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</si>
  <si>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</si>
  <si>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</si>
  <si>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</si>
  <si>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</si>
  <si>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</si>
  <si>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</si>
  <si>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</si>
  <si>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</si>
  <si>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</si>
  <si>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</si>
  <si>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</si>
  <si>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</si>
  <si>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</si>
  <si>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</si>
  <si>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</si>
  <si>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</si>
  <si>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</si>
  <si>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</si>
  <si>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</si>
  <si>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</si>
  <si>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</si>
  <si>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</si>
  <si>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</si>
  <si>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</si>
  <si>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</si>
  <si>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</si>
  <si>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</si>
  <si>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</si>
  <si>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</si>
  <si>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</si>
  <si>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</si>
  <si>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</si>
  <si>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</si>
  <si>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</si>
  <si>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</si>
  <si>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</si>
  <si>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</si>
  <si>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</si>
  <si>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</si>
  <si>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</si>
  <si>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</si>
  <si>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</si>
  <si>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</si>
  <si>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</si>
  <si>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</si>
  <si>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</si>
  <si>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</si>
  <si>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</si>
  <si>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</si>
  <si>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</si>
  <si>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</si>
  <si>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</si>
  <si>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</si>
  <si>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</si>
  <si>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</si>
  <si>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</si>
  <si>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</si>
  <si>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</si>
  <si>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</si>
  <si>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</si>
  <si>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</si>
  <si>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</si>
  <si>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</si>
  <si>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</si>
  <si>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</si>
  <si>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</si>
  <si>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</si>
  <si>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</si>
  <si>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</si>
  <si>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</si>
  <si>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</si>
  <si>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</si>
  <si>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</si>
  <si>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</si>
  <si>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</si>
  <si>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</si>
  <si>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</si>
  <si>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</si>
  <si>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</si>
  <si>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</si>
  <si>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</si>
  <si>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</si>
  <si>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</si>
  <si>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</si>
  <si>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</si>
  <si>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</si>
  <si>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</si>
  <si>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</si>
  <si>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</si>
  <si>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</si>
  <si>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</si>
  <si>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</si>
  <si>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</si>
  <si>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</si>
  <si>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</si>
  <si>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</si>
  <si>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</si>
  <si>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</si>
  <si>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</si>
  <si>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</si>
  <si>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</si>
  <si>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</si>
  <si>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</si>
  <si>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</si>
  <si>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</si>
  <si>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</si>
  <si>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</si>
  <si>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</si>
  <si>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</si>
  <si>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</si>
  <si>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</si>
  <si>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</si>
  <si>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</si>
  <si>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</si>
  <si>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</si>
  <si>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</si>
  <si>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</si>
  <si>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</si>
  <si>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</si>
  <si>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</si>
  <si>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</si>
  <si>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</si>
  <si>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</si>
  <si>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</si>
  <si>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</si>
  <si>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</si>
  <si>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</si>
  <si>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</si>
  <si>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</si>
  <si>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</si>
  <si>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</si>
  <si>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</si>
  <si>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</si>
  <si>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</si>
  <si>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</si>
  <si>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</si>
  <si>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</si>
  <si>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</si>
  <si>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</si>
  <si>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</si>
  <si>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</si>
  <si>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</si>
  <si>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</si>
  <si>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</si>
  <si>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</si>
  <si>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</si>
  <si>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</si>
  <si>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</si>
  <si>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</si>
  <si>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</si>
  <si>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</si>
  <si>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</si>
  <si>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</si>
  <si>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</si>
  <si>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</si>
  <si>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</si>
  <si>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</si>
  <si>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</si>
  <si>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</si>
  <si>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</si>
  <si>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</si>
  <si>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</si>
  <si>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</si>
  <si>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</si>
  <si>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</si>
  <si>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</si>
  <si>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</si>
  <si>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</si>
  <si>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</si>
  <si>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</si>
  <si>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</si>
  <si>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</si>
  <si>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</si>
  <si>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</si>
  <si>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</si>
  <si>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</si>
  <si>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</si>
  <si>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</si>
  <si>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</si>
  <si>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</si>
  <si>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</si>
  <si>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</si>
  <si>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</si>
  <si>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</si>
  <si>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</si>
  <si>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</si>
  <si>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</si>
  <si>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</si>
  <si>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</si>
  <si>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</si>
  <si>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</si>
  <si>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</si>
  <si>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</si>
  <si>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</si>
  <si>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</si>
  <si>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</si>
  <si>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</si>
  <si>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</si>
  <si>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</si>
  <si>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</si>
  <si>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</si>
  <si>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</si>
  <si>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</si>
  <si>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</si>
  <si>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</si>
  <si>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</si>
  <si>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</si>
  <si>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</si>
  <si>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</si>
  <si>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</si>
  <si>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</si>
  <si>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</si>
  <si>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</si>
  <si>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</si>
  <si>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</si>
  <si>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</si>
  <si>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</si>
  <si>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</si>
  <si>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</si>
  <si>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</si>
  <si>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</si>
  <si>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</si>
  <si>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</si>
  <si>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</si>
  <si>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</si>
  <si>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</si>
  <si>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</si>
  <si>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</si>
  <si>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</si>
  <si>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</si>
  <si>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</si>
  <si>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</si>
  <si>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</si>
  <si>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</si>
  <si>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</si>
  <si>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</si>
  <si>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</si>
  <si>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</si>
  <si>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</si>
  <si>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</si>
  <si>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</si>
  <si>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</si>
  <si>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</si>
  <si>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</si>
  <si>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</si>
  <si>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</si>
  <si>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</si>
  <si>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</si>
  <si>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</si>
  <si>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</si>
  <si>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</si>
  <si>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</si>
  <si>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</si>
  <si>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</si>
  <si>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</si>
  <si>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</si>
  <si>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</si>
  <si>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</si>
  <si>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</si>
  <si>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</si>
  <si>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</si>
  <si>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</si>
  <si>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</si>
  <si>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</si>
  <si>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</si>
  <si>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</si>
  <si>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</si>
  <si>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</si>
  <si>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</si>
  <si>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</si>
  <si>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</si>
  <si>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</si>
  <si>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</si>
  <si>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</si>
  <si>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</si>
  <si>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</si>
  <si>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</si>
  <si>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</si>
  <si>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</si>
  <si>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</si>
  <si>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</si>
  <si>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</si>
  <si>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</si>
  <si>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</si>
  <si>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</si>
  <si>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</si>
  <si>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</si>
  <si>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</si>
  <si>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</si>
  <si>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</si>
  <si>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</si>
  <si>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</si>
  <si>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</si>
  <si>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</si>
  <si>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</si>
  <si>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</si>
  <si>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</si>
  <si>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</si>
  <si>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</si>
  <si>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</si>
  <si>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</si>
  <si>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</si>
  <si>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</si>
  <si>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</si>
  <si>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</si>
  <si>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</si>
  <si>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</si>
  <si>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</si>
  <si>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</si>
  <si>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</si>
  <si>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</si>
  <si>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</si>
  <si>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</si>
  <si>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</si>
  <si>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</si>
  <si>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</si>
  <si>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</si>
  <si>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</si>
  <si>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</si>
  <si>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</si>
  <si>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</si>
  <si>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</si>
  <si>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</si>
  <si>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</si>
  <si>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</si>
  <si>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</si>
  <si>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</si>
  <si>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</si>
  <si>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</si>
  <si>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</si>
  <si>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</si>
  <si>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</si>
  <si>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</si>
  <si>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</si>
  <si>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</si>
  <si>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</si>
  <si>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</si>
  <si>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</si>
  <si>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</si>
  <si>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</si>
  <si>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</si>
  <si>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</si>
  <si>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</si>
  <si>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</si>
  <si>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</si>
  <si>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</si>
  <si>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</si>
  <si>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</si>
  <si>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</si>
  <si>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</si>
  <si>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</si>
  <si>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</si>
  <si>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</si>
  <si>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</si>
  <si>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</si>
  <si>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</si>
  <si>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</si>
  <si>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</si>
  <si>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</si>
  <si>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</si>
  <si>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</si>
  <si>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</si>
  <si>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</si>
  <si>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</si>
  <si>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</si>
  <si>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</si>
  <si>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</si>
  <si>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</si>
  <si>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</si>
  <si>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</si>
  <si>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</si>
  <si>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</si>
  <si>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</si>
  <si>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</si>
  <si>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</si>
  <si>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</si>
  <si>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</si>
  <si>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</si>
  <si>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</si>
  <si>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</si>
  <si>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</si>
  <si>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</si>
  <si>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</si>
  <si>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</si>
  <si>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</si>
  <si>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</si>
  <si>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</si>
  <si>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</si>
  <si>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</si>
  <si>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</si>
  <si>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</si>
  <si>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</si>
  <si>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</si>
  <si>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</si>
  <si>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</si>
  <si>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</si>
  <si>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</si>
  <si>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</si>
  <si>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</si>
  <si>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</si>
  <si>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</si>
  <si>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</si>
  <si>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</si>
  <si>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</si>
  <si>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</si>
  <si>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</si>
  <si>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</si>
  <si>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</si>
  <si>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</si>
  <si>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</si>
  <si>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</si>
  <si>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</si>
  <si>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</si>
  <si>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</si>
  <si>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</si>
  <si>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</si>
  <si>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</si>
  <si>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</si>
  <si>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</si>
  <si>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</si>
  <si>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</si>
  <si>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</si>
  <si>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</si>
  <si>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</si>
  <si>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</si>
  <si>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</si>
  <si>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</si>
  <si>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</si>
  <si>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</si>
  <si>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</si>
  <si>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</si>
  <si>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</si>
  <si>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</si>
  <si>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</si>
  <si>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</si>
  <si>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</si>
  <si>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</si>
  <si>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</si>
  <si>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</si>
  <si>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</si>
  <si>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</si>
  <si>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</si>
  <si>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</si>
  <si>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</si>
  <si>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</si>
  <si>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</si>
  <si>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</si>
  <si>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</si>
  <si>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</si>
  <si>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</si>
  <si>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</si>
  <si>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</si>
  <si>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</si>
  <si>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</si>
  <si>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</si>
  <si>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</si>
  <si>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</si>
  <si>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</si>
  <si>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</si>
  <si>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</si>
  <si>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</si>
  <si>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</si>
  <si>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</si>
  <si>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</si>
  <si>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</si>
  <si>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</si>
  <si>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</si>
  <si>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</si>
  <si>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</si>
  <si>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</si>
  <si>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</si>
  <si>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</si>
  <si>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</si>
  <si>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</si>
  <si>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</si>
  <si>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</si>
  <si>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</si>
  <si>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</si>
  <si>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</si>
  <si>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</si>
  <si>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</si>
  <si>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</si>
  <si>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</si>
  <si>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</si>
  <si>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</si>
  <si>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</si>
  <si>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</si>
  <si>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</si>
  <si>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</si>
  <si>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</si>
  <si>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</si>
  <si>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</si>
  <si>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</si>
  <si>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</si>
  <si>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</si>
  <si>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</si>
  <si>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</si>
  <si>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</si>
  <si>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</si>
  <si>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</si>
  <si>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</si>
  <si>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</si>
  <si>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</si>
  <si>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</si>
  <si>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</si>
  <si>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</si>
  <si>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</si>
  <si>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</si>
  <si>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</si>
  <si>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</si>
  <si>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</si>
  <si>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</si>
  <si>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</si>
  <si>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</si>
  <si>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</si>
  <si>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</si>
  <si>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</si>
  <si>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</si>
  <si>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</si>
  <si>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</si>
  <si>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</si>
  <si>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</si>
  <si>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</si>
  <si>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</si>
  <si>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</si>
  <si>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</si>
  <si>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</si>
  <si>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</si>
  <si>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</si>
  <si>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</si>
  <si>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</si>
  <si>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</si>
  <si>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</si>
  <si>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</si>
  <si>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</si>
  <si>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</si>
  <si>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</si>
  <si>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</si>
  <si>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</si>
  <si>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</si>
  <si>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</si>
  <si>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</si>
  <si>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</si>
  <si>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</si>
  <si>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</si>
  <si>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</si>
  <si>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</si>
  <si>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</si>
  <si>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</si>
  <si>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</si>
  <si>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</si>
  <si>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</si>
  <si>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</si>
  <si>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</si>
  <si>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</si>
  <si>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</si>
  <si>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</si>
  <si>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</si>
  <si>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</si>
  <si>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</si>
  <si>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</si>
  <si>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</si>
  <si>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</si>
  <si>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</si>
  <si>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</si>
  <si>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</si>
  <si>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</si>
  <si>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</si>
  <si>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</si>
  <si>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</si>
  <si>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</si>
  <si>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</si>
  <si>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</si>
  <si>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</si>
  <si>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</si>
  <si>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</si>
  <si>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</si>
  <si>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</si>
  <si>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</si>
  <si>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</si>
  <si>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</si>
  <si>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</si>
  <si>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</si>
  <si>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</si>
  <si>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</si>
  <si>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</si>
  <si>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</si>
  <si>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</si>
  <si>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</si>
  <si>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</si>
  <si>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</si>
  <si>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</si>
  <si>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</si>
  <si>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</si>
  <si>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</si>
  <si>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</si>
  <si>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</si>
  <si>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</si>
  <si>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</si>
  <si>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</si>
  <si>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</si>
  <si>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</si>
  <si>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</si>
  <si>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</si>
  <si>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</si>
  <si>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</si>
  <si>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</si>
  <si>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</si>
  <si>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</si>
  <si>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</si>
  <si>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</si>
  <si>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</si>
  <si>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</si>
  <si>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</si>
  <si>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</si>
  <si>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</si>
  <si>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</si>
  <si>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</si>
  <si>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</si>
  <si>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</si>
  <si>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</si>
  <si>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</si>
  <si>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</si>
  <si>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</si>
  <si>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</si>
  <si>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</si>
  <si>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</si>
  <si>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</si>
  <si>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</si>
  <si>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</si>
  <si>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</si>
  <si>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</si>
  <si>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</si>
  <si>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</si>
  <si>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</si>
  <si>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</si>
  <si>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</si>
  <si>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</si>
  <si>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</si>
  <si>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</si>
  <si>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</si>
  <si>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</si>
  <si>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</si>
  <si>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</si>
  <si>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</si>
  <si>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</si>
  <si>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</si>
  <si>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</si>
  <si>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</si>
  <si>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</si>
  <si>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</si>
  <si>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</si>
  <si>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</si>
  <si>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</si>
  <si>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</si>
  <si>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</si>
  <si>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</si>
  <si>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</si>
  <si>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</si>
  <si>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</si>
  <si>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</si>
  <si>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</si>
  <si>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</si>
  <si>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</si>
  <si>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</si>
  <si>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</si>
  <si>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</si>
  <si>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</si>
  <si>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</si>
  <si>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</si>
  <si>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</si>
  <si>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</si>
  <si>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</si>
  <si>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</si>
  <si>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</si>
  <si>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</si>
  <si>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</si>
  <si>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</si>
  <si>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</si>
  <si>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</si>
  <si>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</si>
  <si>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</si>
  <si>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</si>
  <si>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</si>
  <si>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</si>
  <si>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</si>
  <si>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</si>
  <si>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</si>
  <si>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</si>
  <si>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</si>
  <si>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</si>
  <si>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</si>
  <si>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</si>
  <si>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</si>
  <si>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</si>
  <si>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</si>
  <si>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</si>
  <si>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</si>
  <si>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</si>
  <si>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</si>
  <si>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</si>
  <si>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</si>
  <si>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</si>
  <si>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</si>
  <si>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</si>
  <si>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</si>
  <si>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</si>
  <si>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</si>
  <si>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</si>
  <si>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</si>
  <si>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</si>
  <si>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</si>
  <si>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</si>
  <si>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</si>
  <si>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</si>
  <si>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</si>
  <si>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</si>
  <si>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</si>
  <si>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</si>
  <si>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</si>
  <si>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</si>
  <si>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</si>
  <si>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</si>
  <si>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</si>
  <si>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</si>
  <si>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</si>
  <si>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</si>
  <si>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</si>
  <si>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</si>
  <si>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</si>
  <si>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</si>
  <si>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</si>
  <si>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</si>
  <si>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</si>
  <si>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</si>
  <si>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</si>
  <si>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</si>
  <si>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</si>
  <si>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</si>
  <si>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</si>
  <si>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</si>
  <si>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</si>
  <si>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</si>
  <si>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</si>
  <si>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</si>
  <si>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</si>
  <si>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</si>
  <si>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</si>
  <si>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</si>
  <si>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</si>
  <si>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</si>
  <si>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</si>
  <si>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</si>
  <si>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</si>
  <si>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</si>
  <si>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</si>
  <si>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</si>
  <si>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</si>
  <si>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</si>
  <si>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</si>
  <si>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</si>
  <si>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</si>
  <si>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</si>
  <si>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</si>
  <si>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</si>
  <si>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</si>
  <si>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</si>
  <si>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</si>
  <si>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</si>
  <si>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</si>
  <si>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</si>
  <si>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</si>
  <si>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</si>
  <si>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</si>
  <si>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</si>
  <si>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</si>
  <si>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</si>
  <si>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</si>
  <si>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</si>
  <si>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</si>
  <si>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</si>
  <si>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</si>
  <si>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</si>
  <si>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</si>
  <si>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</si>
  <si>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</si>
  <si>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</si>
  <si>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</si>
  <si>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</si>
  <si>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</si>
  <si>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</si>
  <si>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</si>
  <si>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</si>
  <si>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</si>
  <si>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</si>
  <si>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</si>
  <si>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</si>
  <si>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</si>
  <si>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</si>
  <si>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</si>
  <si>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</si>
  <si>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</si>
  <si>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</si>
  <si>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</si>
  <si>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</si>
  <si>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</si>
  <si>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</si>
  <si>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</si>
  <si>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</si>
  <si>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</si>
  <si>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</si>
  <si>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</si>
  <si>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</si>
  <si>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</si>
  <si>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</si>
  <si>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</si>
  <si>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</si>
  <si>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</si>
  <si>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</si>
  <si>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</si>
  <si>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</si>
  <si>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</si>
  <si>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</si>
  <si>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</si>
  <si>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</si>
  <si>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</si>
  <si>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</si>
  <si>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</si>
  <si>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</si>
  <si>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</si>
  <si>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</si>
  <si>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</si>
  <si>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</si>
  <si>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</si>
  <si>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</si>
  <si>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</si>
  <si>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</si>
  <si>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</si>
  <si>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</si>
  <si>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</si>
  <si>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</si>
  <si>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</si>
  <si>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</si>
  <si>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</si>
  <si>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</si>
  <si>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</si>
  <si>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</si>
  <si>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</si>
  <si>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</si>
  <si>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</si>
  <si>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</si>
  <si>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</si>
  <si>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</si>
  <si>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</si>
  <si>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</si>
  <si>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</si>
  <si>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</si>
  <si>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</si>
  <si>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</si>
  <si>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</si>
  <si>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</si>
  <si>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</si>
  <si>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</si>
  <si>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</si>
  <si>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</si>
  <si>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</si>
  <si>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</si>
  <si>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</si>
  <si>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</si>
  <si>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</si>
  <si>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</si>
  <si>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</si>
  <si>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</si>
  <si>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</si>
  <si>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</si>
  <si>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</si>
  <si>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</si>
  <si>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</si>
  <si>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</si>
  <si>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</si>
  <si>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</si>
  <si>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</si>
  <si>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</si>
  <si>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</si>
  <si>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</si>
  <si>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</si>
  <si>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</si>
  <si>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</si>
  <si>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</si>
  <si>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</si>
  <si>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</si>
  <si>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</si>
  <si>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</si>
  <si>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</si>
  <si>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</si>
  <si>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</si>
  <si>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</si>
  <si>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</si>
  <si>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</si>
  <si>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</si>
  <si>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</si>
  <si>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</si>
  <si>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</si>
  <si>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</si>
  <si>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</si>
  <si>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</si>
  <si>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</si>
  <si>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</si>
  <si>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</si>
  <si>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</si>
  <si>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</si>
  <si>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</si>
  <si>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</si>
  <si>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</si>
  <si>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</si>
  <si>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</si>
  <si>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</si>
  <si>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</si>
  <si>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</si>
  <si>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</si>
  <si>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</si>
  <si>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</si>
  <si>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</si>
  <si>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</si>
  <si>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</si>
  <si>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</si>
  <si>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</si>
  <si>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</si>
  <si>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</si>
  <si>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</si>
  <si>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</si>
  <si>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</si>
  <si>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</si>
  <si>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</si>
  <si>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</si>
  <si>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</si>
  <si>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</si>
  <si>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</si>
  <si>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</si>
  <si>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</si>
  <si>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</si>
  <si>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</si>
  <si>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</si>
  <si>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</si>
  <si>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</si>
  <si>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</si>
  <si>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</si>
  <si>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</si>
  <si>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</si>
  <si>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</si>
  <si>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</si>
  <si>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</si>
  <si>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</si>
  <si>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</si>
  <si>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</si>
  <si>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</si>
  <si>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</si>
  <si>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</si>
  <si>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</si>
  <si>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</si>
  <si>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</si>
  <si>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</si>
  <si>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</si>
  <si>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</si>
  <si>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</si>
  <si>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</si>
  <si>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</si>
  <si>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</si>
  <si>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</si>
  <si>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</si>
  <si>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</si>
  <si>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</si>
  <si>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</si>
  <si>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</si>
  <si>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</si>
  <si>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</si>
  <si>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</si>
  <si>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</si>
  <si>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</si>
  <si>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</si>
  <si>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</si>
  <si>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</si>
  <si>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</si>
  <si>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</si>
  <si>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</si>
  <si>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</si>
  <si>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</si>
  <si>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</si>
  <si>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</si>
  <si>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</si>
  <si>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</si>
  <si>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</si>
  <si>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</si>
  <si>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</si>
  <si>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</si>
  <si>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</si>
  <si>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</si>
  <si>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</si>
  <si>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</si>
  <si>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</si>
  <si>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</si>
  <si>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</si>
  <si>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</si>
  <si>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</si>
  <si>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</si>
  <si>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</si>
  <si>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</si>
  <si>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</si>
  <si>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</si>
  <si>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</si>
  <si>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</si>
  <si>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</si>
  <si>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</si>
  <si>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</si>
  <si>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</si>
  <si>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</si>
  <si>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</si>
  <si>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</si>
  <si>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</si>
  <si>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</si>
  <si>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</si>
  <si>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</si>
  <si>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</si>
  <si>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</si>
  <si>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</si>
  <si>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</si>
  <si>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</si>
  <si>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</si>
  <si>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</si>
  <si>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</si>
  <si>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</si>
  <si>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</si>
  <si>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</si>
  <si>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</si>
  <si>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</si>
  <si>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</si>
  <si>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</si>
  <si>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</si>
  <si>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</si>
  <si>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</si>
  <si>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</si>
  <si>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</si>
  <si>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</si>
  <si>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</si>
  <si>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</si>
  <si>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</si>
  <si>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</si>
  <si>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</si>
  <si>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</si>
  <si>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</si>
  <si>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</si>
  <si>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</si>
  <si>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</si>
  <si>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</si>
  <si>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</si>
  <si>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</si>
  <si>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</si>
  <si>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</si>
  <si>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</si>
  <si>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</si>
  <si>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</si>
  <si>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</si>
  <si>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</si>
  <si>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</si>
  <si>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</si>
  <si>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</si>
  <si>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</si>
  <si>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</si>
  <si>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</si>
  <si>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</si>
  <si>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</si>
  <si>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</si>
  <si>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</si>
  <si>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</si>
  <si>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</si>
  <si>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</si>
  <si>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</si>
  <si>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</si>
  <si>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</si>
  <si>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</si>
  <si>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</si>
  <si>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</si>
  <si>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</si>
  <si>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</si>
  <si>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</si>
  <si>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</si>
  <si>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</si>
  <si>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</si>
  <si>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</si>
  <si>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</si>
  <si>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</si>
  <si>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</si>
  <si>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</si>
  <si>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</si>
  <si>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</si>
  <si>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</si>
  <si>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</si>
  <si>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</si>
  <si>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</si>
  <si>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</si>
  <si>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</si>
  <si>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</si>
  <si>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</si>
  <si>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</si>
  <si>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</si>
  <si>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</si>
  <si>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</si>
  <si>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</si>
  <si>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</si>
  <si>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</si>
  <si>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</si>
  <si>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</si>
  <si>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</si>
  <si>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</si>
  <si>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</si>
  <si>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</si>
  <si>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</si>
  <si>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</si>
  <si>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</si>
  <si>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</si>
  <si>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</si>
  <si>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</si>
  <si>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</si>
  <si>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</si>
  <si>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</si>
  <si>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</si>
  <si>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</si>
  <si>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</si>
  <si>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</si>
  <si>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</si>
  <si>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</si>
  <si>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</si>
  <si>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</si>
  <si>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</si>
  <si>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</si>
  <si>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</si>
  <si>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</si>
  <si>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</si>
  <si>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</si>
  <si>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</si>
  <si>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</si>
  <si>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</si>
  <si>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</si>
  <si>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</si>
  <si>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</si>
  <si>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</si>
  <si>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</si>
  <si>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</si>
  <si>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</si>
  <si>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</si>
  <si>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</si>
  <si>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</si>
  <si>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</si>
  <si>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</si>
  <si>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</si>
  <si>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</si>
  <si>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</si>
  <si>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</si>
  <si>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</si>
  <si>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</si>
  <si>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</si>
  <si>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</si>
  <si>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</si>
  <si>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</si>
  <si>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</si>
  <si>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</si>
  <si>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</si>
  <si>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</si>
  <si>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</si>
  <si>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</si>
  <si>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</si>
  <si>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</si>
  <si>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</si>
  <si>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</si>
  <si>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</si>
  <si>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</si>
  <si>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</si>
  <si>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</si>
  <si>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</si>
  <si>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</si>
  <si>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</si>
  <si>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</si>
  <si>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</si>
  <si>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</si>
  <si>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</si>
  <si>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</si>
  <si>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</si>
  <si>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</si>
  <si>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</si>
  <si>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</si>
  <si>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</si>
  <si>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</si>
  <si>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</si>
  <si>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</si>
  <si>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</si>
  <si>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</si>
  <si>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</si>
  <si>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</si>
  <si>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</si>
  <si>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</si>
  <si>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</si>
  <si>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</si>
  <si>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</si>
  <si>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</si>
  <si>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</si>
  <si>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</si>
  <si>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</si>
  <si>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</si>
  <si>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</si>
  <si>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</si>
  <si>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</si>
  <si>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</si>
  <si>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</si>
  <si>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</si>
  <si>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</si>
  <si>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</si>
  <si>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</si>
  <si>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</si>
  <si>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</si>
  <si>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</si>
  <si>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</si>
  <si>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</si>
  <si>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</si>
  <si>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</si>
  <si>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</si>
  <si>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</si>
  <si>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</si>
  <si>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</si>
  <si>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</si>
  <si>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</si>
  <si>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</si>
  <si>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</si>
  <si>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</si>
  <si>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</si>
  <si>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</si>
  <si>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</si>
  <si>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</si>
  <si>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</si>
  <si>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</si>
  <si>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</si>
  <si>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</si>
  <si>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</si>
  <si>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</si>
  <si>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</si>
  <si>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</si>
  <si>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</si>
  <si>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</si>
  <si>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</si>
  <si>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</si>
  <si>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</si>
  <si>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</si>
  <si>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</si>
  <si>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</si>
  <si>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</si>
  <si>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</si>
  <si>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</si>
  <si>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</si>
  <si>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</si>
  <si>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</si>
  <si>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</si>
  <si>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</si>
  <si>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</si>
  <si>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</si>
  <si>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</si>
  <si>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</si>
  <si>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</si>
  <si>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</si>
  <si>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</si>
  <si>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</si>
  <si>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</si>
  <si>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</si>
  <si>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</si>
  <si>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</si>
  <si>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</si>
  <si>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</si>
  <si>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</si>
  <si>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</si>
  <si>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</si>
  <si>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</si>
  <si>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</si>
  <si>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</si>
  <si>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</si>
  <si>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</si>
  <si>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</si>
  <si>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</si>
  <si>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</si>
  <si>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</si>
  <si>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</si>
  <si>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</si>
  <si>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</si>
  <si>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</si>
  <si>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</si>
  <si>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</si>
  <si>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</si>
  <si>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</si>
  <si>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</si>
  <si>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</si>
  <si>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</si>
  <si>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</si>
  <si>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</si>
  <si>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</si>
  <si>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</si>
  <si>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</si>
  <si>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</si>
  <si>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</si>
  <si>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</si>
  <si>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</si>
  <si>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</si>
  <si>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</si>
  <si>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</si>
  <si>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</si>
  <si>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</si>
  <si>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</si>
  <si>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</si>
  <si>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</si>
  <si>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</si>
  <si>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</si>
  <si>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</si>
  <si>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</si>
  <si>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</si>
  <si>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</si>
  <si>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</si>
  <si>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</si>
  <si>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</si>
  <si>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</si>
  <si>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</si>
  <si>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</si>
  <si>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</si>
  <si>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</si>
  <si>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</si>
  <si>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</si>
  <si>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</si>
  <si>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</si>
  <si>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</si>
  <si>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</si>
  <si>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</si>
  <si>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</si>
  <si>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</si>
  <si>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</si>
  <si>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</si>
  <si>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</si>
  <si>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</si>
  <si>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</si>
  <si>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</si>
  <si>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</si>
  <si>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</si>
  <si>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</si>
  <si>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</si>
  <si>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</si>
  <si>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</si>
  <si>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</si>
  <si>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</si>
  <si>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</si>
  <si>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</si>
  <si>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</si>
  <si>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</si>
  <si>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</si>
  <si>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</si>
  <si>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</si>
  <si>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</si>
  <si>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</si>
  <si>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</si>
  <si>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</si>
  <si>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</si>
  <si>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</si>
  <si>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</si>
  <si>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</si>
  <si>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</si>
  <si>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</si>
  <si>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</si>
  <si>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</si>
  <si>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</si>
  <si>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</si>
  <si>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</si>
  <si>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</si>
  <si>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</si>
  <si>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</si>
  <si>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</si>
  <si>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</si>
  <si>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</si>
  <si>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</si>
  <si>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</si>
  <si>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</si>
  <si>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</si>
  <si>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</si>
  <si>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</si>
  <si>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</si>
  <si>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</si>
  <si>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</si>
  <si>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</si>
  <si>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</si>
  <si>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</si>
  <si>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</si>
  <si>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</si>
  <si>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</si>
  <si>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</si>
  <si>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</si>
  <si>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</si>
  <si>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</si>
  <si>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</si>
  <si>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</si>
  <si>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</si>
  <si>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</si>
  <si>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</si>
  <si>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</si>
  <si>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</si>
  <si>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</si>
  <si>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</si>
  <si>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</si>
  <si>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</si>
  <si>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</si>
  <si>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</si>
  <si>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</si>
  <si>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</si>
  <si>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</si>
  <si>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</si>
  <si>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</si>
  <si>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</si>
  <si>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</si>
  <si>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</si>
  <si>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</si>
  <si>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</si>
  <si>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</si>
  <si>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</si>
  <si>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</si>
  <si>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</si>
  <si>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</si>
  <si>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</si>
  <si>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</si>
  <si>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</si>
  <si>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</si>
  <si>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</si>
  <si>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</si>
  <si>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</si>
  <si>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</si>
  <si>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</si>
  <si>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</si>
  <si>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</si>
  <si>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</si>
  <si>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</si>
  <si>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</si>
  <si>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</si>
  <si>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</si>
  <si>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</si>
  <si>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</si>
  <si>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</si>
  <si>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</si>
  <si>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</si>
  <si>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</si>
  <si>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</si>
  <si>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</si>
  <si>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</si>
  <si>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</si>
  <si>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</si>
  <si>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</si>
  <si>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</si>
  <si>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</si>
  <si>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</si>
  <si>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</si>
  <si>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</si>
  <si>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</si>
  <si>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</si>
  <si>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</si>
  <si>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</si>
  <si>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</si>
  <si>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</si>
  <si>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</si>
  <si>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</si>
  <si>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</si>
  <si>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</si>
  <si>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</si>
  <si>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</si>
  <si>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</si>
  <si>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</si>
  <si>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</si>
  <si>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</si>
  <si>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</si>
  <si>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</si>
  <si>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</si>
  <si>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</si>
  <si>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</si>
  <si>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</si>
  <si>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</si>
  <si>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</si>
  <si>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</si>
  <si>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</si>
  <si>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</si>
  <si>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</si>
  <si>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</si>
  <si>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</si>
  <si>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</si>
  <si>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</si>
  <si>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</si>
  <si>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</si>
  <si>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</si>
  <si>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</si>
  <si>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</si>
  <si>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</si>
  <si>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</si>
  <si>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</si>
  <si>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</si>
  <si>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</si>
  <si>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</si>
  <si>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</si>
  <si>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</si>
  <si>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</si>
  <si>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</si>
  <si>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</si>
  <si>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</si>
  <si>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</si>
  <si>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</si>
  <si>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</si>
  <si>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</si>
  <si>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</si>
  <si>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</si>
  <si>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</si>
  <si>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</si>
  <si>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</si>
  <si>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</si>
  <si>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</si>
  <si>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</si>
  <si>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</si>
  <si>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</si>
  <si>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</si>
  <si>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</si>
  <si>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</si>
  <si>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</si>
  <si>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</si>
  <si>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</si>
  <si>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</si>
  <si>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</si>
  <si>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</si>
  <si>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</si>
  <si>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</si>
  <si>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</si>
  <si>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</si>
  <si>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</si>
  <si>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</si>
  <si>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</si>
  <si>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</si>
  <si>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</si>
  <si>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</si>
  <si>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</si>
  <si>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</si>
  <si>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</si>
  <si>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</si>
  <si>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</si>
  <si>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</si>
  <si>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</si>
  <si>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</si>
  <si>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</si>
  <si>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</si>
  <si>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</si>
  <si>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</si>
  <si>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</si>
  <si>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</si>
  <si>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</si>
  <si>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</si>
  <si>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</si>
  <si>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</si>
  <si>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</si>
  <si>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</si>
  <si>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</si>
  <si>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</si>
  <si>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</si>
  <si>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</si>
  <si>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</si>
  <si>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</si>
  <si>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</si>
  <si>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</si>
  <si>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</si>
  <si>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</si>
  <si>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</si>
  <si>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</si>
  <si>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</si>
  <si>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</si>
  <si>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</si>
  <si>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</si>
  <si>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</si>
  <si>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</si>
  <si>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</si>
  <si>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</si>
  <si>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</si>
  <si>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</si>
  <si>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</si>
  <si>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</si>
  <si>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</si>
  <si>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</si>
  <si>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</si>
  <si>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</si>
  <si>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</si>
  <si>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</si>
  <si>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</si>
  <si>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</si>
  <si>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</si>
  <si>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</si>
  <si>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</si>
  <si>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</si>
  <si>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</si>
  <si>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</si>
  <si>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</si>
  <si>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</si>
  <si>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</si>
  <si>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</si>
  <si>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</si>
  <si>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</si>
  <si>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</si>
  <si>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</si>
  <si>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</si>
  <si>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</si>
  <si>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</si>
  <si>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</si>
  <si>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</si>
  <si>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</si>
  <si>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</si>
  <si>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</si>
  <si>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</si>
  <si>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</si>
  <si>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</si>
  <si>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</si>
  <si>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</si>
  <si>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</si>
  <si>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</si>
  <si>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</si>
  <si>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</si>
  <si>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</si>
  <si>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</si>
  <si>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</si>
  <si>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</si>
  <si>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</si>
  <si>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</si>
  <si>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</si>
  <si>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</si>
  <si>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</si>
  <si>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</si>
  <si>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</si>
  <si>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</si>
  <si>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</si>
  <si>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</si>
  <si>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</si>
  <si>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</si>
  <si>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</si>
  <si>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</si>
  <si>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</si>
  <si>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</si>
  <si>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</si>
  <si>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</si>
  <si>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</si>
  <si>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</si>
  <si>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</si>
  <si>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</si>
  <si>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</si>
  <si>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</si>
  <si>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</si>
  <si>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</si>
  <si>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</si>
  <si>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</si>
  <si>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</si>
  <si>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</si>
  <si>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</si>
  <si>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</si>
  <si>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</si>
  <si>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</si>
  <si>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</si>
  <si>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</si>
  <si>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</si>
  <si>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</si>
  <si>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</si>
  <si>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</si>
  <si>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</si>
  <si>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</si>
  <si>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</si>
  <si>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</si>
  <si>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</si>
  <si>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</si>
  <si>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</si>
  <si>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</si>
  <si>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</si>
  <si>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</si>
  <si>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</si>
  <si>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</si>
  <si>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</si>
  <si>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</si>
  <si>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</si>
  <si>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</si>
  <si>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</si>
  <si>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</si>
  <si>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</si>
  <si>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</si>
  <si>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</si>
  <si>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</si>
  <si>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</si>
  <si>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</si>
  <si>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</si>
  <si>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</si>
  <si>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</si>
  <si>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</si>
  <si>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</si>
  <si>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</si>
  <si>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</si>
  <si>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</si>
  <si>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</si>
  <si>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</si>
  <si>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</si>
  <si>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</si>
  <si>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</si>
  <si>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</si>
  <si>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</si>
  <si>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</si>
  <si>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</si>
  <si>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</si>
  <si>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</si>
  <si>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</si>
  <si>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</si>
  <si>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</si>
  <si>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</si>
  <si>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</si>
  <si>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</si>
  <si>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</si>
  <si>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</si>
  <si>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</si>
  <si>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</si>
  <si>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</si>
  <si>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</si>
  <si>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</si>
  <si>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</si>
  <si>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</si>
  <si>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</si>
  <si>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</si>
  <si>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</si>
  <si>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</si>
  <si>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</si>
  <si>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</si>
  <si>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</si>
  <si>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</si>
  <si>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</si>
  <si>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</si>
  <si>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</si>
  <si>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</si>
  <si>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</si>
  <si>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</si>
  <si>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</si>
  <si>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</si>
  <si>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</si>
  <si>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</si>
  <si>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</si>
  <si>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</si>
  <si>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</si>
  <si>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</si>
  <si>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</si>
  <si>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</si>
  <si>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</si>
  <si>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</si>
  <si>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</si>
  <si>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</si>
  <si>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</si>
  <si>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</si>
  <si>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</si>
  <si>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</si>
  <si>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</si>
  <si>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</si>
  <si>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</si>
  <si>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</si>
  <si>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</si>
  <si>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</si>
  <si>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</si>
  <si>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</si>
  <si>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</si>
  <si>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</si>
  <si>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</si>
  <si>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</si>
  <si>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</si>
  <si>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</si>
  <si>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</si>
  <si>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</si>
  <si>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</si>
  <si>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</si>
  <si>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</si>
  <si>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</si>
  <si>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</si>
  <si>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</si>
  <si>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</si>
  <si>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</si>
  <si>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</si>
  <si>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</si>
  <si>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</si>
  <si>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</si>
  <si>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</si>
  <si>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</si>
  <si>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</si>
  <si>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</si>
  <si>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</si>
  <si>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</si>
  <si>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</si>
  <si>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</si>
  <si>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</si>
  <si>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</si>
  <si>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</si>
  <si>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</si>
  <si>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</si>
  <si>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</si>
  <si>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</si>
  <si>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</si>
  <si>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</si>
  <si>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</si>
  <si>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</si>
  <si>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</si>
  <si>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</si>
  <si>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</si>
  <si>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</si>
  <si>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</si>
  <si>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</si>
  <si>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</si>
  <si>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</si>
  <si>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</si>
  <si>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</si>
  <si>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</si>
  <si>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</si>
  <si>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</si>
  <si>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</si>
  <si>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</si>
  <si>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</si>
  <si>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</si>
  <si>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</si>
  <si>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</si>
  <si>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</si>
  <si>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</si>
  <si>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</si>
  <si>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</si>
  <si>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</si>
  <si>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</si>
  <si>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</si>
  <si>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</si>
  <si>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</si>
  <si>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</si>
  <si>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</si>
  <si>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</si>
  <si>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</si>
  <si>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</si>
  <si>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</si>
  <si>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</si>
  <si>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</si>
  <si>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</si>
  <si>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</si>
  <si>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</si>
  <si>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</si>
  <si>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</si>
  <si>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</si>
  <si>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</si>
  <si>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</si>
  <si>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</si>
  <si>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</si>
  <si>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</si>
  <si>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</si>
  <si>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</si>
  <si>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</si>
  <si>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</si>
  <si>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</si>
  <si>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</si>
  <si>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</si>
  <si>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</si>
  <si>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</si>
  <si>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</si>
  <si>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</si>
  <si>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</si>
  <si>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</si>
  <si>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</si>
  <si>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</si>
  <si>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</si>
  <si>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</si>
  <si>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</si>
  <si>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</si>
  <si>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</si>
  <si>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</si>
  <si>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</si>
  <si>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</si>
  <si>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</si>
  <si>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</si>
  <si>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</si>
  <si>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</si>
  <si>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</si>
  <si>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</si>
  <si>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</si>
  <si>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</si>
  <si>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</si>
  <si>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</si>
  <si>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</si>
  <si>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</si>
  <si>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</si>
  <si>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</si>
  <si>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</si>
  <si>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</si>
  <si>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</si>
  <si>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</si>
  <si>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</si>
  <si>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</si>
  <si>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</si>
  <si>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</si>
  <si>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</si>
  <si>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</si>
  <si>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</si>
  <si>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</si>
  <si>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</si>
  <si>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</si>
  <si>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</si>
  <si>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</si>
  <si>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</si>
  <si>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</si>
  <si>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</si>
  <si>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</si>
  <si>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</si>
  <si>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</si>
  <si>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</si>
  <si>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</si>
  <si>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</si>
  <si>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</si>
  <si>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</si>
  <si>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</si>
  <si>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</si>
  <si>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</si>
  <si>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</si>
  <si>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</si>
  <si>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</si>
  <si>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</si>
  <si>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</si>
  <si>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</si>
  <si>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</si>
  <si>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</si>
  <si>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</si>
  <si>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</si>
  <si>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</si>
  <si>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</si>
  <si>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</si>
  <si>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</si>
  <si>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</si>
  <si>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</si>
  <si>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</si>
  <si>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</si>
  <si>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</si>
  <si>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</si>
  <si>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</si>
  <si>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</si>
  <si>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</si>
  <si>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</si>
  <si>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</si>
  <si>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</si>
  <si>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</si>
  <si>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</si>
  <si>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</si>
  <si>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</si>
  <si>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</si>
  <si>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</si>
  <si>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</si>
  <si>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</si>
  <si>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</si>
  <si>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</si>
  <si>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</si>
  <si>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</si>
  <si>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</si>
  <si>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</si>
  <si>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</si>
  <si>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</si>
  <si>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</si>
  <si>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</si>
  <si>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</si>
  <si>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</si>
  <si>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</si>
  <si>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</si>
  <si>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</si>
  <si>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</si>
  <si>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</si>
  <si>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</si>
  <si>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</si>
  <si>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</si>
  <si>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</si>
  <si>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</si>
  <si>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</si>
  <si>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</si>
  <si>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</si>
  <si>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</si>
  <si>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</si>
  <si>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</si>
  <si>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</si>
  <si>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</si>
  <si>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</si>
  <si>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</si>
  <si>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</si>
  <si>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</si>
  <si>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</si>
  <si>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</si>
  <si>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</si>
  <si>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</si>
  <si>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</si>
  <si>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</si>
  <si>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</si>
  <si>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</si>
  <si>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</si>
  <si>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</si>
  <si>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</si>
  <si>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</si>
  <si>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</si>
  <si>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</si>
  <si>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</si>
  <si>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</si>
  <si>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</si>
  <si>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</si>
  <si>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</si>
  <si>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</si>
  <si>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</si>
  <si>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</si>
  <si>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</si>
  <si>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</si>
  <si>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</si>
  <si>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</si>
  <si>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</si>
  <si>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</si>
  <si>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</si>
  <si>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</si>
  <si>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</si>
  <si>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</si>
  <si>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</si>
  <si>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</si>
  <si>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</si>
  <si>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</si>
  <si>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</si>
  <si>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</si>
  <si>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</si>
  <si>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</si>
  <si>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</si>
  <si>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</si>
  <si>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</si>
  <si>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</si>
  <si>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</si>
  <si>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</si>
  <si>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</si>
  <si>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</si>
  <si>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</si>
  <si>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</si>
  <si>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</si>
  <si>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</si>
  <si>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</si>
  <si>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</si>
  <si>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</si>
  <si>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</si>
  <si>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</si>
  <si>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</si>
  <si>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</si>
  <si>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</si>
  <si>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</si>
  <si>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</si>
  <si>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</si>
  <si>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</si>
  <si>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</si>
  <si>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</si>
  <si>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</si>
  <si>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</si>
  <si>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</si>
  <si>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</si>
  <si>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</si>
  <si>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</si>
  <si>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</si>
  <si>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</si>
  <si>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</si>
  <si>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</si>
  <si>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</si>
  <si>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</si>
  <si>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</si>
  <si>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</si>
  <si>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</si>
  <si>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</si>
  <si>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</si>
  <si>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</si>
  <si>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</si>
  <si>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</si>
  <si>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</si>
  <si>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</si>
  <si>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</si>
  <si>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</si>
  <si>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</si>
  <si>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</si>
  <si>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</si>
  <si>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</si>
  <si>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</si>
  <si>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</si>
  <si>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</si>
  <si>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</si>
  <si>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</si>
  <si>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</si>
  <si>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</si>
  <si>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</si>
  <si>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</si>
  <si>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</si>
  <si>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</si>
  <si>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</si>
  <si>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</si>
  <si>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</si>
  <si>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</si>
  <si>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</si>
  <si>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</si>
  <si>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</si>
  <si>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</si>
  <si>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</si>
  <si>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</si>
  <si>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</si>
  <si>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</si>
  <si>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</si>
  <si>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</si>
  <si>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</si>
  <si>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</si>
  <si>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</si>
  <si>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</si>
  <si>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</si>
  <si>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</si>
  <si>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</si>
  <si>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</si>
  <si>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</si>
  <si>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</si>
  <si>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</si>
  <si>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</si>
  <si>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</si>
  <si>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</si>
  <si>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</si>
  <si>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</si>
  <si>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</si>
  <si>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</si>
  <si>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</si>
  <si>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</si>
  <si>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</si>
  <si>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</si>
  <si>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</si>
  <si>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</si>
  <si>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</si>
  <si>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</si>
  <si>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</si>
  <si>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</si>
  <si>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</si>
  <si>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</si>
  <si>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</si>
  <si>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</si>
  <si>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</si>
  <si>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</si>
  <si>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</si>
  <si>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</si>
  <si>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</si>
  <si>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</si>
  <si>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</si>
  <si>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</si>
  <si>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</si>
  <si>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</si>
  <si>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</si>
  <si>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</si>
  <si>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</si>
  <si>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</si>
  <si>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</si>
  <si>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</si>
  <si>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</si>
  <si>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</si>
  <si>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</si>
  <si>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</si>
  <si>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</si>
  <si>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</si>
  <si>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</si>
  <si>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</si>
  <si>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</si>
  <si>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</si>
  <si>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</si>
  <si>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</si>
  <si>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</si>
  <si>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</si>
  <si>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</si>
  <si>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</si>
  <si>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</si>
  <si>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</si>
  <si>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</si>
  <si>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</si>
  <si>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</si>
  <si>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</si>
  <si>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</si>
  <si>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</si>
  <si>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</si>
  <si>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</si>
  <si>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</si>
  <si>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</si>
  <si>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</si>
  <si>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</si>
  <si>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</si>
  <si>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</si>
  <si>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</si>
  <si>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</si>
  <si>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</si>
  <si>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</si>
  <si>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</si>
  <si>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</si>
  <si>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</si>
  <si>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</si>
  <si>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</si>
  <si>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</si>
  <si>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</si>
  <si>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</si>
  <si>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</si>
  <si>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</si>
  <si>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</si>
  <si>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</si>
  <si>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</si>
  <si>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</si>
  <si>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</si>
  <si>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</si>
  <si>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</si>
  <si>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</si>
  <si>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</si>
  <si>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</si>
  <si>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</si>
  <si>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</si>
  <si>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</si>
  <si>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</si>
  <si>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</si>
  <si>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</si>
  <si>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</si>
  <si>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</si>
  <si>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</si>
  <si>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</si>
  <si>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</si>
  <si>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</si>
  <si>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</si>
  <si>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</si>
  <si>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</si>
  <si>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</si>
  <si>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</si>
  <si>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</si>
  <si>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</si>
  <si>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</si>
  <si>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</si>
  <si>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</si>
  <si>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</si>
  <si>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</si>
  <si>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</si>
  <si>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</si>
  <si>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</si>
  <si>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</si>
  <si>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</si>
  <si>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</si>
  <si>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</si>
  <si>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</si>
  <si>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</si>
  <si>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</si>
  <si>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</si>
  <si>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</si>
  <si>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</si>
  <si>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</si>
  <si>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</si>
  <si>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</si>
  <si>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</si>
  <si>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</si>
  <si>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</si>
  <si>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</si>
  <si>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</si>
  <si>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</si>
  <si>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</si>
  <si>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</si>
  <si>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</si>
  <si>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</si>
  <si>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</si>
  <si>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</si>
  <si>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</si>
  <si>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</si>
  <si>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</si>
  <si>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</si>
  <si>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</si>
  <si>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</si>
  <si>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</si>
  <si>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</si>
  <si>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</si>
  <si>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</si>
  <si>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</si>
  <si>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</si>
  <si>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</si>
  <si>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</si>
  <si>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</si>
  <si>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</si>
  <si>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</si>
  <si>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</si>
  <si>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</si>
  <si>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</si>
  <si>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</si>
  <si>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</si>
  <si>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</si>
  <si>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</si>
  <si>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</si>
  <si>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</si>
  <si>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</si>
  <si>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</si>
  <si>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</si>
  <si>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</si>
  <si>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</si>
  <si>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</si>
  <si>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</si>
  <si>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</si>
  <si>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</si>
  <si>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</si>
  <si>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</si>
  <si>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</si>
  <si>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</si>
  <si>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</si>
  <si>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</si>
  <si>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</si>
  <si>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</si>
  <si>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</si>
  <si>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</si>
  <si>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</si>
  <si>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</si>
  <si>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</si>
  <si>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</si>
  <si>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</si>
  <si>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</si>
  <si>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</si>
  <si>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</si>
  <si>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</si>
  <si>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</si>
  <si>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</si>
  <si>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</si>
  <si>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</si>
  <si>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</si>
  <si>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</si>
  <si>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</si>
  <si>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</si>
  <si>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</si>
  <si>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</si>
  <si>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</si>
  <si>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</si>
  <si>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</si>
  <si>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</si>
  <si>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</si>
  <si>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</si>
  <si>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</si>
  <si>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</si>
  <si>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</si>
  <si>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</si>
  <si>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</si>
  <si>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</si>
  <si>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</si>
  <si>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</si>
  <si>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</si>
  <si>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</si>
  <si>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</si>
  <si>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</si>
  <si>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</si>
  <si>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</si>
  <si>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</si>
  <si>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</si>
  <si>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</si>
  <si>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</si>
  <si>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</si>
  <si>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</si>
  <si>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</si>
  <si>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</si>
  <si>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</si>
  <si>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</si>
  <si>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</si>
  <si>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</si>
  <si>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</si>
  <si>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</si>
  <si>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</si>
  <si>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</si>
  <si>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</si>
  <si>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</si>
  <si>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</si>
  <si>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</si>
  <si>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</si>
  <si>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</si>
  <si>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</si>
  <si>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</si>
  <si>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</si>
  <si>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</si>
  <si>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</si>
  <si>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</si>
  <si>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</si>
  <si>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</si>
  <si>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</si>
  <si>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</si>
  <si>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</si>
  <si>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</si>
  <si>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</si>
  <si>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</si>
  <si>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</si>
  <si>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</si>
  <si>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</si>
  <si>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</si>
  <si>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</si>
  <si>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</si>
  <si>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</si>
  <si>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</si>
  <si>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</si>
  <si>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</si>
  <si>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</si>
  <si>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</si>
  <si>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</si>
  <si>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</si>
  <si>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</si>
  <si>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</si>
  <si>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</si>
  <si>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</si>
  <si>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</si>
  <si>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</si>
  <si>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</si>
  <si>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</si>
  <si>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</si>
  <si>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</si>
  <si>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</si>
  <si>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</si>
  <si>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</si>
  <si>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</si>
  <si>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</si>
  <si>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</si>
  <si>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</si>
  <si>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</si>
  <si>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</si>
  <si>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</si>
  <si>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</si>
  <si>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</si>
  <si>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</si>
  <si>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</si>
  <si>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</si>
  <si>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</si>
  <si>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</si>
  <si>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</si>
  <si>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</si>
  <si>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</si>
  <si>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</si>
  <si>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</si>
  <si>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</si>
  <si>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</si>
  <si>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</si>
  <si>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</si>
  <si>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</si>
  <si>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</si>
  <si>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</si>
  <si>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</si>
  <si>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</si>
  <si>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</si>
  <si>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</si>
  <si>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</si>
  <si>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</si>
  <si>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</si>
  <si>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</si>
  <si>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</si>
  <si>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</si>
  <si>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</si>
  <si>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</si>
  <si>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</si>
  <si>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</si>
  <si>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</si>
  <si>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</si>
  <si>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</si>
  <si>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</si>
  <si>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</si>
  <si>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</si>
  <si>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</si>
  <si>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</si>
  <si>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</si>
  <si>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</si>
  <si>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</si>
  <si>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</si>
  <si>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</si>
  <si>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</si>
  <si>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</si>
  <si>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</si>
  <si>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</si>
  <si>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</si>
  <si>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</si>
  <si>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</si>
  <si>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</si>
  <si>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</si>
  <si>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</si>
  <si>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</si>
  <si>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</si>
  <si>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</si>
  <si>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</si>
  <si>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</si>
  <si>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</si>
  <si>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</si>
  <si>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</si>
  <si>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</si>
  <si>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</si>
  <si>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</si>
  <si>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</si>
  <si>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</si>
  <si>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</si>
  <si>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</si>
  <si>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</si>
  <si>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</si>
  <si>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</si>
  <si>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</si>
  <si>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</si>
  <si>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</si>
  <si>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</si>
  <si>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</si>
  <si>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</si>
  <si>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</si>
  <si>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</si>
  <si>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</si>
  <si>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</si>
  <si>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</si>
  <si>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</si>
  <si>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</si>
  <si>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</si>
  <si>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</si>
  <si>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</si>
  <si>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</si>
  <si>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</si>
  <si>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</si>
  <si>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</si>
  <si>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</si>
  <si>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</si>
  <si>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</si>
  <si>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</si>
  <si>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</si>
  <si>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</si>
  <si>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</si>
  <si>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</si>
  <si>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</si>
  <si>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</si>
  <si>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</si>
  <si>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</si>
  <si>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</si>
  <si>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</si>
  <si>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</si>
  <si>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</si>
  <si>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</si>
  <si>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</si>
  <si>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</si>
  <si>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</si>
  <si>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</si>
  <si>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</si>
  <si>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</si>
  <si>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</si>
  <si>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</si>
  <si>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</si>
  <si>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</si>
  <si>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</si>
  <si>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</si>
  <si>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</si>
  <si>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</si>
  <si>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</si>
  <si>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</si>
  <si>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</si>
  <si>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</si>
  <si>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</si>
  <si>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</si>
  <si>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</si>
  <si>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</si>
  <si>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</si>
  <si>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</si>
  <si>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</si>
  <si>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</si>
  <si>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</si>
  <si>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</si>
  <si>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</si>
  <si>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</si>
  <si>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</si>
  <si>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</si>
  <si>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</si>
  <si>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</si>
  <si>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</si>
  <si>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</si>
  <si>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</si>
  <si>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</si>
  <si>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</si>
  <si>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</si>
  <si>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</si>
  <si>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</si>
  <si>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</si>
  <si>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</si>
  <si>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</si>
  <si>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</si>
  <si>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</si>
  <si>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</si>
  <si>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</si>
  <si>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</si>
  <si>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</si>
  <si>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</si>
  <si>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</si>
  <si>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</si>
  <si>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</si>
  <si>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</si>
  <si>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</si>
  <si>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</si>
  <si>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</si>
  <si>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</si>
  <si>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</si>
  <si>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</si>
  <si>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</si>
  <si>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</si>
  <si>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</si>
  <si>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</si>
  <si>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</si>
  <si>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</si>
  <si>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</si>
  <si>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</si>
  <si>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</si>
  <si>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</si>
  <si>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</si>
  <si>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</si>
  <si>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</si>
  <si>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</si>
  <si>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</si>
  <si>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</si>
  <si>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</si>
  <si>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</si>
  <si>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</si>
  <si>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</si>
  <si>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</si>
  <si>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</si>
  <si>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</si>
  <si>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</si>
  <si>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</si>
  <si>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</si>
  <si>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</si>
  <si>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</si>
  <si>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</si>
  <si>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</si>
  <si>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</si>
  <si>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</si>
  <si>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</si>
  <si>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</si>
  <si>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</si>
  <si>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</si>
  <si>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</si>
  <si>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</si>
  <si>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</si>
  <si>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</si>
  <si>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</si>
  <si>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</si>
  <si>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</si>
  <si>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</si>
  <si>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</si>
  <si>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</si>
  <si>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</si>
  <si>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</si>
  <si>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</si>
  <si>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</si>
  <si>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</si>
  <si>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</si>
  <si>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</si>
  <si>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</si>
  <si>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</si>
  <si>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</si>
  <si>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</si>
  <si>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</si>
  <si>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</si>
  <si>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</si>
  <si>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</si>
  <si>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</si>
  <si>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</si>
  <si>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</si>
  <si>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</si>
  <si>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</si>
  <si>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</si>
  <si>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</si>
  <si>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</si>
  <si>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</si>
  <si>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</si>
  <si>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</si>
  <si>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</si>
  <si>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</si>
  <si>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</si>
  <si>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</si>
  <si>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</si>
  <si>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</si>
  <si>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</si>
  <si>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</si>
  <si>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</si>
  <si>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</si>
  <si>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</si>
  <si>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</si>
  <si>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</si>
  <si>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</si>
  <si>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</si>
  <si>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</si>
  <si>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</si>
  <si>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</si>
  <si>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</si>
  <si>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</si>
  <si>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</si>
  <si>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</si>
  <si>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</si>
  <si>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</si>
  <si>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</si>
  <si>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</si>
  <si>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</si>
  <si>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</si>
  <si>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</si>
  <si>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</si>
  <si>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</si>
  <si>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</si>
  <si>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</si>
  <si>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</si>
  <si>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</si>
  <si>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</si>
  <si>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</si>
  <si>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</si>
  <si>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</si>
  <si>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</si>
  <si>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</si>
  <si>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</si>
  <si>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</si>
  <si>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</si>
  <si>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</si>
  <si>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</si>
  <si>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</si>
  <si>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</si>
  <si>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</si>
  <si>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</si>
  <si>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</si>
  <si>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</si>
  <si>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</si>
  <si>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</si>
  <si>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</si>
  <si>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</si>
  <si>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</si>
  <si>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</si>
  <si>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</si>
  <si>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</si>
  <si>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</si>
  <si>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</si>
  <si>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</si>
  <si>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</si>
  <si>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</si>
  <si>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</si>
  <si>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</si>
  <si>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</si>
  <si>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</si>
  <si>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</si>
  <si>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</si>
  <si>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</si>
  <si>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</si>
  <si>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</si>
  <si>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</si>
  <si>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</si>
  <si>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</si>
  <si>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</si>
  <si>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</si>
  <si>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</si>
  <si>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</si>
  <si>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</si>
  <si>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</si>
  <si>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</si>
  <si>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</si>
  <si>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</si>
  <si>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</si>
  <si>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</si>
  <si>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</si>
  <si>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</si>
  <si>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</si>
  <si>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</si>
  <si>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</si>
  <si>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</si>
  <si>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</si>
  <si>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</si>
  <si>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</si>
  <si>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</si>
  <si>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</si>
  <si>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</si>
  <si>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</si>
  <si>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</si>
  <si>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</si>
  <si>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</si>
  <si>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</si>
  <si>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</si>
  <si>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</si>
  <si>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</si>
  <si>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</si>
  <si>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</si>
  <si>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</si>
  <si>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</si>
  <si>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</si>
  <si>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</si>
  <si>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</si>
  <si>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</si>
  <si>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</si>
  <si>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</si>
  <si>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</si>
  <si>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</si>
  <si>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</si>
  <si>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</si>
  <si>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</si>
  <si>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</si>
  <si>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</si>
  <si>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</si>
  <si>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</si>
  <si>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</si>
  <si>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</si>
  <si>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</si>
  <si>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</si>
  <si>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</si>
  <si>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</si>
  <si>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</si>
  <si>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</si>
  <si>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</si>
  <si>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</si>
  <si>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</si>
  <si>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</si>
  <si>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</si>
  <si>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</si>
  <si>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</si>
  <si>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</si>
  <si>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</si>
  <si>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</si>
  <si>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</si>
  <si>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</si>
  <si>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</si>
  <si>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</si>
  <si>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</si>
  <si>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</si>
  <si>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</si>
  <si>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</si>
  <si>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</si>
  <si>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</si>
  <si>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</si>
  <si>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</si>
  <si>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</si>
  <si>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</si>
  <si>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</si>
  <si>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</si>
  <si>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</si>
  <si>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</si>
  <si>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</si>
  <si>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</si>
  <si>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</si>
  <si>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</si>
  <si>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</si>
  <si>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</si>
  <si>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</si>
  <si>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</si>
  <si>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</si>
  <si>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</si>
  <si>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</si>
  <si>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</si>
  <si>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</si>
  <si>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</si>
  <si>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</si>
  <si>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</si>
  <si>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</si>
  <si>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</si>
  <si>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</si>
  <si>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</si>
  <si>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</si>
  <si>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</si>
  <si>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</si>
  <si>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</si>
  <si>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</si>
  <si>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</si>
  <si>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</si>
  <si>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</si>
  <si>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</si>
  <si>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</si>
  <si>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</si>
  <si>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</si>
  <si>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</si>
  <si>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</si>
  <si>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</si>
  <si>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</si>
  <si>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</si>
  <si>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</si>
  <si>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</si>
  <si>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</si>
  <si>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</si>
  <si>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</si>
  <si>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</si>
  <si>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</si>
  <si>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</si>
  <si>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</si>
  <si>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</si>
  <si>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</si>
  <si>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</si>
  <si>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</si>
  <si>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</si>
  <si>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</si>
  <si>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</si>
  <si>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</si>
  <si>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</si>
  <si>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</si>
  <si>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</si>
  <si>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</si>
  <si>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</si>
  <si>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</si>
  <si>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</si>
  <si>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</si>
  <si>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</si>
  <si>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</si>
  <si>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</si>
  <si>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</si>
  <si>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</si>
  <si>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</si>
  <si>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</si>
  <si>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</si>
  <si>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</si>
  <si>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</si>
  <si>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</si>
  <si>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</si>
  <si>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</si>
  <si>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</si>
  <si>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</si>
  <si>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</si>
  <si>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</si>
  <si>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</si>
  <si>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</si>
  <si>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</si>
  <si>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</si>
  <si>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</si>
  <si>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</si>
  <si>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</si>
  <si>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</si>
  <si>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</si>
  <si>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</si>
  <si>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</si>
  <si>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</si>
  <si>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</si>
  <si>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</si>
  <si>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</si>
  <si>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</si>
  <si>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</si>
  <si>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</si>
  <si>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</si>
  <si>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</si>
  <si>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</si>
  <si>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</si>
  <si>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</si>
  <si>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</si>
  <si>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</si>
  <si>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</si>
  <si>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</si>
  <si>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</si>
  <si>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</si>
  <si>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</si>
  <si>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</si>
  <si>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</si>
  <si>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</si>
  <si>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</si>
  <si>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</si>
  <si>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</si>
  <si>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</si>
  <si>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</si>
  <si>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</si>
  <si>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</si>
  <si>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</si>
  <si>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</si>
  <si>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</si>
  <si>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</si>
  <si>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</si>
  <si>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</si>
  <si>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</si>
  <si>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</si>
  <si>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</si>
  <si>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</si>
  <si>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</si>
  <si>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</si>
  <si>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</si>
  <si>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</si>
  <si>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</si>
  <si>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</si>
  <si>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</si>
  <si>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</si>
  <si>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</si>
  <si>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</si>
  <si>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</si>
  <si>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</si>
  <si>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</si>
  <si>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</si>
  <si>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</si>
  <si>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</si>
  <si>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</si>
  <si>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</si>
  <si>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</si>
  <si>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</si>
  <si>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</si>
  <si>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</si>
  <si>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</si>
  <si>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</si>
  <si>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</si>
  <si>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</si>
  <si>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</si>
  <si>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</si>
  <si>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</si>
  <si>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</si>
  <si>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</si>
  <si>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</si>
  <si>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</si>
  <si>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</si>
  <si>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</si>
  <si>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</si>
  <si>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</si>
  <si>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</si>
  <si>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</si>
  <si>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</si>
  <si>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</si>
  <si>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</si>
  <si>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</si>
  <si>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</si>
  <si>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</si>
  <si>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</si>
  <si>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</si>
  <si>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</si>
  <si>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</si>
  <si>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</si>
  <si>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</si>
  <si>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</si>
  <si>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</si>
  <si>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</si>
  <si>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</si>
  <si>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</si>
  <si>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</si>
  <si>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</si>
  <si>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</si>
  <si>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</si>
  <si>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</si>
  <si>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</si>
  <si>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</si>
  <si>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</si>
  <si>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</si>
  <si>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</si>
  <si>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</si>
  <si>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</si>
  <si>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</si>
  <si>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</si>
  <si>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</si>
  <si>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</si>
  <si>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</si>
  <si>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</si>
  <si>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</si>
  <si>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</si>
  <si>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</si>
  <si>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</si>
  <si>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</si>
  <si>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</si>
  <si>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</si>
  <si>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</si>
  <si>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</si>
  <si>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</si>
  <si>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</si>
  <si>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</si>
  <si>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</si>
  <si>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</si>
  <si>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</si>
  <si>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</si>
  <si>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</si>
  <si>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</si>
  <si>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</si>
  <si>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</si>
  <si>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</si>
  <si>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</si>
  <si>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</si>
  <si>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</si>
  <si>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</si>
  <si>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</si>
  <si>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</si>
  <si>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</si>
  <si>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</si>
  <si>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</si>
  <si>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</si>
  <si>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</si>
  <si>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</si>
  <si>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</si>
  <si>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</si>
  <si>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</si>
  <si>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</si>
  <si>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</si>
  <si>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</si>
  <si>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</si>
  <si>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</si>
  <si>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</si>
  <si>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</si>
  <si>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</si>
  <si>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</si>
  <si>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</si>
  <si>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</si>
  <si>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</si>
  <si>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</si>
  <si>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</si>
  <si>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</si>
  <si>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</si>
  <si>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</si>
  <si>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</si>
  <si>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</si>
  <si>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</si>
  <si>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</si>
  <si>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</si>
  <si>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</si>
  <si>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</si>
  <si>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</si>
  <si>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</si>
  <si>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</si>
  <si>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</si>
  <si>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</si>
  <si>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</si>
  <si>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</si>
  <si>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</si>
  <si>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</si>
  <si>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</si>
  <si>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</si>
  <si>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</si>
  <si>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</si>
  <si>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</si>
  <si>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</si>
  <si>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</si>
  <si>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</si>
  <si>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</si>
  <si>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</si>
  <si>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</si>
  <si>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</si>
  <si>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</si>
  <si>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</si>
  <si>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</si>
  <si>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</si>
  <si>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</si>
  <si>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</si>
  <si>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</si>
  <si>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</si>
  <si>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</si>
  <si>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</si>
  <si>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</si>
  <si>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</si>
  <si>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</si>
  <si>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</si>
  <si>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</si>
  <si>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</si>
  <si>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</si>
  <si>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</si>
  <si>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</si>
  <si>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</si>
  <si>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</si>
  <si>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</si>
  <si>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</si>
  <si>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</si>
  <si>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</si>
  <si>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</si>
  <si>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</si>
  <si>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</si>
  <si>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</si>
  <si>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</si>
  <si>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</si>
  <si>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</si>
  <si>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</si>
  <si>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</si>
  <si>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</si>
  <si>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</si>
  <si>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</si>
  <si>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</si>
  <si>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</si>
  <si>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</si>
  <si>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</si>
  <si>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</si>
  <si>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</si>
  <si>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</si>
  <si>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</si>
  <si>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</si>
  <si>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</si>
  <si>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</si>
  <si>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</si>
  <si>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</si>
  <si>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</si>
  <si>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</si>
  <si>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</si>
  <si>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</si>
  <si>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</si>
  <si>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</si>
  <si>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</si>
  <si>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</si>
  <si>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</si>
  <si>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</si>
  <si>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</si>
  <si>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</si>
  <si>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</si>
  <si>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</si>
  <si>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</si>
  <si>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</si>
  <si>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</si>
  <si>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</si>
  <si>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</si>
  <si>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</si>
  <si>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</si>
  <si>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</si>
  <si>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</si>
  <si>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</si>
  <si>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</si>
  <si>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</si>
  <si>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</si>
  <si>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</si>
  <si>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</si>
  <si>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</si>
  <si>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</si>
  <si>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</si>
  <si>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</si>
  <si>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</si>
  <si>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</si>
  <si>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</si>
  <si>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</si>
  <si>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</si>
  <si>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</si>
  <si>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</si>
  <si>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</si>
  <si>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</si>
  <si>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</si>
  <si>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</si>
  <si>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</si>
  <si>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</si>
  <si>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</si>
  <si>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</si>
  <si>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</si>
  <si>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</si>
  <si>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</si>
  <si>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</si>
  <si>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</si>
  <si>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</si>
  <si>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</si>
  <si>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</si>
  <si>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</si>
  <si>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</si>
  <si>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</si>
  <si>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</si>
  <si>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</si>
  <si>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</si>
  <si>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</si>
  <si>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</si>
  <si>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</si>
  <si>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</si>
  <si>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</si>
  <si>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</si>
  <si>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</si>
  <si>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</si>
  <si>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</si>
  <si>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</si>
  <si>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</si>
  <si>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</si>
  <si>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</si>
  <si>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</si>
  <si>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</si>
  <si>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</si>
  <si>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</si>
  <si>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</si>
  <si>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</si>
  <si>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</si>
  <si>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</si>
  <si>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</si>
  <si>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</si>
  <si>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</si>
  <si>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</si>
  <si>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</si>
  <si>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</si>
  <si>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</si>
  <si>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</si>
  <si>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</si>
  <si>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</si>
  <si>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</si>
  <si>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</si>
  <si>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</si>
  <si>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</si>
  <si>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</si>
  <si>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</si>
  <si>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</si>
  <si>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</si>
  <si>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</si>
  <si>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</si>
  <si>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</si>
  <si>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</si>
  <si>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</si>
  <si>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</si>
  <si>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</si>
  <si>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</si>
  <si>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</si>
  <si>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</si>
  <si>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</si>
  <si>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</si>
  <si>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</si>
  <si>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</si>
  <si>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</si>
  <si>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</si>
  <si>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</si>
  <si>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</si>
  <si>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</si>
  <si>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</si>
  <si>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</si>
  <si>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</si>
  <si>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</si>
  <si>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</si>
  <si>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</si>
  <si>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</si>
  <si>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</si>
  <si>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</si>
  <si>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</si>
  <si>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</si>
  <si>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</si>
  <si>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</si>
  <si>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</si>
  <si>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</si>
  <si>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</si>
  <si>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</si>
  <si>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</si>
  <si>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</si>
  <si>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</si>
  <si>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</si>
  <si>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</si>
  <si>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</si>
  <si>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</si>
  <si>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</si>
  <si>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</si>
  <si>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</si>
  <si>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</si>
  <si>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</si>
  <si>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</si>
  <si>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</si>
  <si>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</si>
  <si>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</si>
  <si>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</si>
  <si>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</si>
  <si>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</si>
  <si>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</si>
  <si>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</si>
  <si>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</si>
  <si>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</si>
  <si>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</si>
  <si>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</si>
  <si>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</si>
  <si>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</si>
  <si>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</si>
  <si>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</si>
  <si>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</si>
  <si>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</si>
  <si>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</si>
  <si>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</si>
  <si>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</si>
  <si>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</si>
  <si>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</si>
  <si>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</si>
  <si>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</si>
  <si>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</si>
  <si>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</si>
  <si>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</si>
  <si>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</si>
  <si>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</si>
  <si>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</si>
  <si>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</si>
  <si>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</si>
  <si>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</si>
  <si>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</si>
  <si>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</si>
  <si>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</si>
  <si>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</si>
  <si>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</si>
  <si>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</si>
  <si>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</si>
  <si>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</si>
  <si>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</si>
  <si>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</si>
  <si>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</si>
  <si>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</si>
  <si>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</si>
  <si>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</si>
  <si>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</si>
  <si>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</si>
  <si>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</si>
  <si>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</si>
  <si>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</si>
  <si>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</si>
  <si>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</si>
  <si>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</si>
  <si>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</si>
  <si>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</si>
  <si>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</si>
  <si>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</si>
  <si>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</si>
  <si>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</si>
  <si>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</si>
  <si>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</si>
  <si>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</si>
  <si>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</si>
  <si>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</si>
  <si>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</si>
  <si>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</si>
  <si>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</si>
  <si>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</si>
  <si>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</si>
  <si>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</si>
  <si>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</si>
  <si>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</si>
  <si>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</si>
  <si>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</si>
  <si>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</si>
  <si>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</si>
  <si>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</si>
  <si>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</si>
  <si>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</si>
  <si>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</si>
  <si>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</si>
  <si>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</si>
  <si>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</si>
  <si>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</si>
  <si>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</si>
  <si>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</si>
  <si>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</si>
  <si>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</si>
  <si>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</si>
  <si>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</si>
  <si>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</si>
  <si>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</si>
  <si>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</si>
  <si>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</si>
  <si>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</si>
  <si>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</si>
  <si>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</si>
  <si>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</si>
  <si>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</si>
  <si>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</si>
  <si>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</si>
  <si>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</si>
  <si>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</si>
  <si>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</si>
  <si>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</si>
  <si>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</si>
  <si>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</si>
  <si>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</si>
  <si>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</si>
  <si>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</si>
  <si>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</si>
  <si>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</si>
  <si>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</si>
  <si>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</si>
  <si>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</si>
  <si>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</si>
  <si>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</si>
  <si>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</si>
  <si>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</si>
  <si>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</si>
  <si>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</si>
  <si>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</si>
  <si>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</si>
  <si>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</si>
  <si>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</si>
  <si>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</si>
  <si>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</si>
  <si>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</si>
  <si>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</si>
  <si>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</si>
  <si>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</si>
  <si>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</si>
  <si>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</si>
  <si>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</si>
  <si>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</si>
  <si>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</si>
  <si>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</si>
  <si>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</si>
  <si>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</si>
  <si>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</si>
  <si>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</si>
  <si>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</si>
  <si>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</si>
  <si>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</si>
  <si>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</si>
  <si>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</si>
  <si>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</si>
  <si>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</si>
  <si>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</si>
  <si>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</si>
  <si>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</si>
  <si>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</si>
  <si>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</si>
  <si>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</si>
  <si>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</si>
  <si>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</si>
  <si>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</si>
  <si>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</si>
  <si>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</si>
  <si>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</si>
  <si>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</si>
  <si>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</si>
  <si>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</si>
  <si>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</si>
  <si>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</si>
  <si>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</si>
  <si>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</si>
  <si>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</si>
  <si>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</si>
  <si>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</si>
  <si>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</si>
  <si>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</si>
  <si>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</si>
  <si>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</si>
  <si>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</si>
  <si>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</si>
  <si>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</si>
  <si>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</si>
  <si>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</si>
  <si>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</si>
  <si>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</si>
  <si>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</si>
  <si>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</si>
  <si>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</si>
  <si>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</si>
  <si>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</si>
  <si>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</si>
  <si>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</si>
  <si>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</si>
  <si>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</si>
  <si>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</si>
  <si>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</si>
  <si>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</si>
  <si>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</si>
  <si>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</si>
  <si>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</si>
  <si>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</si>
  <si>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</si>
  <si>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</si>
  <si>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</si>
  <si>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</si>
  <si>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</si>
  <si>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</si>
  <si>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</si>
  <si>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</si>
  <si>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</si>
  <si>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</si>
  <si>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</si>
  <si>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</si>
  <si>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</si>
  <si>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</si>
  <si>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</si>
  <si>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</si>
  <si>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</si>
  <si>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</si>
  <si>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</si>
  <si>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</si>
  <si>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</si>
  <si>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</si>
  <si>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</si>
  <si>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</si>
  <si>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</si>
  <si>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</si>
  <si>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</si>
  <si>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</si>
  <si>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</si>
  <si>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</si>
  <si>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</si>
  <si>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</si>
  <si>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</si>
  <si>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</si>
  <si>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</si>
  <si>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</si>
  <si>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</si>
  <si>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</si>
  <si>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</si>
  <si>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</si>
  <si>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</si>
  <si>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</si>
  <si>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</si>
  <si>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</si>
  <si>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</si>
  <si>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</si>
  <si>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</si>
  <si>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</si>
  <si>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</si>
  <si>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</si>
  <si>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</si>
  <si>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</si>
  <si>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</si>
  <si>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</si>
  <si>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</si>
  <si>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</si>
  <si>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</si>
  <si>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</si>
  <si>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</si>
  <si>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</si>
  <si>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</si>
  <si>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</si>
  <si>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</si>
  <si>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</si>
  <si>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</si>
  <si>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</si>
  <si>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</si>
  <si>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</si>
  <si>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</si>
  <si>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</si>
  <si>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</si>
  <si>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</si>
  <si>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</si>
  <si>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</si>
  <si>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</si>
  <si>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</si>
  <si>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</si>
  <si>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</si>
  <si>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</si>
  <si>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</si>
  <si>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</si>
  <si>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</si>
  <si>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</si>
  <si>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</si>
  <si>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</si>
  <si>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</si>
  <si>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</si>
  <si>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</si>
  <si>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</si>
  <si>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</si>
  <si>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</si>
  <si>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</si>
  <si>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</si>
  <si>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</si>
  <si>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</si>
  <si>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</si>
  <si>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</si>
  <si>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</si>
  <si>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</si>
  <si>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</si>
  <si>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</si>
  <si>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</si>
  <si>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</si>
  <si>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</si>
  <si>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</si>
  <si>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</si>
  <si>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</si>
  <si>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</si>
  <si>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</si>
  <si>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</si>
  <si>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</si>
  <si>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</si>
  <si>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</si>
  <si>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</si>
  <si>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</si>
  <si>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</si>
  <si>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</si>
  <si>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</si>
  <si>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</si>
  <si>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</si>
  <si>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</si>
  <si>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</si>
  <si>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</si>
  <si>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</si>
  <si>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</si>
  <si>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</si>
  <si>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</si>
  <si>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</si>
  <si>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</si>
  <si>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</si>
  <si>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</si>
  <si>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</si>
  <si>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</si>
  <si>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</si>
  <si>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</si>
  <si>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</si>
  <si>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</si>
  <si>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</si>
  <si>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</si>
  <si>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</si>
  <si>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</si>
  <si>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</si>
  <si>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</si>
  <si>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</si>
  <si>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</si>
  <si>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</si>
  <si>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</si>
  <si>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</si>
  <si>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</si>
  <si>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</si>
  <si>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</si>
  <si>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</si>
  <si>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</si>
  <si>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</si>
  <si>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</si>
  <si>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</si>
  <si>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</si>
  <si>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</si>
  <si>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</si>
  <si>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</si>
  <si>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</si>
  <si>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</si>
  <si>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</si>
  <si>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</si>
  <si>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</si>
  <si>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</si>
  <si>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</si>
  <si>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</si>
  <si>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</si>
  <si>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</si>
  <si>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</si>
  <si>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</si>
  <si>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</si>
  <si>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</si>
  <si>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</si>
  <si>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</si>
  <si>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</si>
  <si>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</si>
  <si>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</si>
  <si>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</si>
  <si>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</si>
  <si>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</si>
  <si>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</si>
  <si>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</si>
  <si>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</si>
  <si>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</si>
  <si>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</si>
  <si>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</si>
  <si>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</si>
  <si>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</si>
  <si>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</si>
  <si>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</si>
  <si>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</si>
  <si>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</si>
  <si>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</si>
  <si>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</si>
  <si>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</si>
  <si>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</si>
  <si>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</si>
  <si>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</si>
  <si>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</si>
  <si>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</si>
  <si>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</si>
  <si>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</si>
  <si>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</si>
  <si>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</si>
  <si>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</si>
  <si>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</si>
  <si>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</si>
  <si>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</si>
  <si>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</si>
  <si>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</si>
  <si>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</si>
  <si>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</si>
  <si>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</si>
  <si>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</si>
  <si>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</si>
  <si>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</si>
  <si>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</si>
  <si>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</si>
  <si>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</si>
  <si>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</si>
  <si>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</si>
  <si>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</si>
  <si>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</si>
  <si>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</si>
  <si>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</si>
  <si>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</si>
  <si>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</si>
  <si>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</si>
  <si>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</si>
  <si>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</si>
  <si>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</si>
  <si>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</si>
  <si>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</si>
  <si>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</si>
  <si>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</si>
  <si>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</si>
  <si>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</si>
  <si>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</si>
  <si>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</si>
  <si>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</si>
  <si>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</si>
  <si>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</si>
  <si>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</si>
  <si>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</si>
  <si>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</si>
  <si>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</si>
  <si>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</si>
  <si>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</si>
  <si>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</si>
  <si>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</si>
  <si>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</si>
  <si>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</si>
  <si>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</si>
  <si>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</si>
  <si>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</si>
  <si>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</si>
  <si>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</si>
  <si>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</si>
  <si>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</si>
  <si>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</si>
  <si>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</si>
  <si>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</si>
  <si>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</si>
  <si>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</si>
  <si>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</si>
  <si>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</si>
  <si>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</si>
  <si>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</si>
  <si>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</si>
  <si>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</si>
  <si>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</si>
  <si>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</si>
  <si>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</si>
  <si>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</si>
  <si>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</si>
  <si>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</si>
  <si>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</si>
  <si>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</si>
  <si>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</si>
  <si>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</si>
  <si>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</si>
  <si>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</si>
  <si>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</si>
  <si>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</si>
  <si>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</si>
  <si>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</si>
  <si>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</si>
  <si>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</si>
  <si>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</si>
  <si>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</si>
  <si>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</si>
  <si>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</si>
  <si>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</si>
  <si>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</si>
  <si>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</si>
  <si>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</si>
  <si>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</si>
  <si>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</si>
  <si>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</si>
  <si>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</si>
  <si>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</si>
  <si>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</si>
  <si>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</si>
  <si>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</si>
  <si>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</si>
  <si>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</si>
  <si>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</si>
  <si>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</si>
  <si>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</si>
  <si>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</si>
  <si>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</si>
  <si>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</si>
  <si>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</si>
  <si>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</si>
  <si>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</si>
  <si>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</si>
  <si>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</si>
  <si>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</si>
  <si>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</si>
  <si>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</si>
  <si>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</si>
  <si>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</si>
  <si>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</si>
  <si>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</si>
  <si>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</si>
  <si>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</si>
  <si>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</si>
  <si>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</si>
  <si>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</si>
  <si>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</si>
  <si>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</si>
  <si>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</si>
  <si>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</si>
  <si>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</si>
  <si>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</si>
  <si>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</si>
  <si>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</si>
  <si>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</si>
  <si>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</si>
  <si>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</si>
  <si>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</si>
  <si>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</si>
  <si>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</si>
  <si>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</si>
  <si>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</si>
  <si>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</si>
  <si>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</si>
  <si>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</si>
  <si>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</si>
  <si>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</si>
  <si>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</si>
  <si>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</si>
  <si>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</si>
  <si>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</si>
  <si>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</si>
  <si>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</si>
  <si>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</si>
  <si>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</si>
  <si>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</si>
  <si>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</si>
  <si>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</si>
  <si>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</si>
  <si>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</si>
  <si>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</si>
  <si>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</si>
  <si>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</si>
  <si>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</si>
  <si>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</si>
  <si>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</si>
  <si>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</si>
  <si>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</si>
  <si>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</si>
  <si>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</si>
  <si>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</si>
  <si>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</si>
  <si>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</si>
  <si>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</si>
  <si>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</si>
  <si>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</si>
  <si>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</si>
  <si>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</si>
  <si>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</si>
  <si>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</si>
  <si>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</si>
  <si>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</si>
  <si>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</si>
  <si>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</si>
  <si>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</si>
  <si>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</si>
  <si>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</si>
  <si>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</si>
  <si>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</si>
  <si>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</si>
  <si>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</si>
  <si>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</si>
  <si>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</si>
  <si>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</si>
  <si>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</si>
  <si>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</si>
  <si>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</si>
  <si>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</si>
  <si>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</si>
  <si>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</si>
  <si>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</si>
  <si>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</si>
  <si>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</si>
  <si>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</si>
  <si>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</si>
  <si>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</si>
  <si>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</si>
  <si>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</si>
  <si>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</si>
  <si>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</si>
  <si>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</si>
  <si>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</si>
  <si>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</si>
  <si>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</si>
  <si>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</si>
  <si>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</si>
  <si>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</si>
  <si>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</si>
  <si>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</si>
  <si>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</si>
  <si>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</si>
  <si>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</si>
  <si>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</si>
  <si>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</si>
  <si>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</si>
  <si>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</si>
  <si>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</si>
  <si>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</si>
  <si>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</si>
  <si>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</si>
  <si>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</si>
  <si>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</si>
  <si>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</si>
  <si>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</si>
  <si>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</si>
  <si>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</si>
  <si>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</si>
  <si>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</si>
  <si>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</si>
  <si>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</si>
  <si>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</si>
  <si>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</si>
  <si>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</si>
  <si>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</si>
  <si>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</si>
  <si>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</si>
  <si>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</si>
  <si>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</si>
  <si>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</si>
  <si>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</si>
  <si>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</si>
  <si>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</si>
  <si>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</si>
  <si>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</si>
  <si>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</si>
  <si>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</si>
  <si>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</si>
  <si>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</si>
  <si>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</si>
  <si>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</si>
  <si>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</si>
  <si>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</si>
  <si>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</si>
  <si>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</si>
  <si>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</si>
  <si>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</si>
  <si>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</si>
  <si>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</si>
  <si>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</si>
  <si>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</si>
  <si>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</si>
  <si>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</si>
  <si>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</si>
  <si>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</si>
  <si>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</si>
  <si>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</si>
  <si>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</si>
  <si>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</si>
  <si>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</si>
  <si>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</si>
  <si>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</si>
  <si>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</si>
  <si>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</si>
  <si>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</si>
  <si>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</si>
  <si>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</si>
  <si>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</si>
  <si>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</si>
  <si>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</si>
  <si>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</si>
  <si>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</si>
  <si>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</si>
  <si>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</si>
  <si>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</si>
  <si>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</si>
  <si>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</si>
  <si>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</si>
  <si>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</si>
  <si>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</si>
  <si>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</si>
  <si>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</si>
  <si>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</si>
  <si>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</si>
  <si>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</si>
  <si>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</si>
  <si>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</si>
  <si>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</si>
  <si>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</si>
  <si>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</si>
  <si>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</si>
  <si>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</si>
  <si>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</si>
  <si>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</si>
  <si>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</si>
  <si>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</si>
  <si>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</si>
  <si>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</si>
  <si>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</si>
  <si>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</si>
  <si>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</si>
  <si>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</si>
  <si>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</si>
  <si>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</si>
  <si>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</si>
  <si>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</si>
  <si>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</si>
  <si>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</si>
  <si>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</si>
  <si>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</si>
  <si>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</si>
  <si>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</si>
  <si>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</si>
  <si>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</si>
  <si>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</si>
  <si>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</si>
  <si>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</si>
  <si>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</si>
  <si>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</si>
  <si>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</si>
  <si>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</si>
  <si>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</si>
  <si>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</si>
  <si>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</si>
  <si>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</si>
  <si>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</si>
  <si>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</si>
  <si>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</si>
  <si>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</si>
  <si>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</si>
  <si>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</si>
  <si>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</si>
  <si>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</si>
  <si>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</si>
  <si>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</si>
  <si>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</si>
  <si>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</si>
  <si>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</si>
  <si>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</si>
  <si>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</si>
  <si>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</si>
  <si>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</si>
  <si>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</si>
  <si>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</si>
  <si>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</si>
  <si>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</si>
  <si>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</si>
  <si>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</si>
  <si>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</si>
  <si>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</si>
  <si>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</si>
  <si>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</si>
  <si>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</si>
  <si>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</si>
  <si>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</si>
  <si>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</si>
  <si>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</si>
  <si>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</si>
  <si>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</si>
  <si>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</si>
  <si>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</si>
  <si>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</si>
  <si>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</si>
  <si>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</si>
  <si>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</si>
  <si>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</si>
  <si>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</si>
  <si>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</si>
  <si>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</si>
  <si>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</si>
  <si>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</si>
  <si>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</si>
  <si>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</si>
  <si>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</si>
  <si>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</si>
  <si>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</si>
  <si>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</si>
  <si>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</si>
  <si>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</si>
  <si>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</si>
  <si>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</si>
  <si>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</si>
  <si>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</si>
  <si>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</si>
  <si>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</si>
  <si>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</si>
  <si>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</si>
  <si>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</si>
  <si>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</si>
  <si>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</si>
  <si>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</si>
  <si>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</si>
  <si>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</si>
  <si>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</si>
  <si>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</si>
  <si>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</si>
  <si>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</si>
  <si>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</si>
  <si>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</si>
  <si>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</si>
  <si>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</si>
  <si>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</si>
  <si>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</si>
  <si>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</si>
  <si>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</si>
  <si>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</si>
  <si>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</si>
  <si>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</si>
  <si>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</si>
  <si>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</si>
  <si>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</si>
  <si>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</si>
  <si>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</si>
  <si>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</si>
  <si>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</si>
  <si>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</si>
  <si>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</si>
  <si>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</si>
  <si>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</si>
  <si>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</si>
  <si>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</si>
  <si>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</si>
  <si>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</si>
  <si>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</si>
  <si>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</si>
  <si>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</si>
  <si>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</si>
  <si>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</si>
  <si>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</si>
  <si>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</si>
  <si>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</si>
  <si>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</si>
  <si>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</si>
  <si>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</si>
  <si>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</si>
  <si>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</si>
  <si>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</si>
  <si>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</si>
  <si>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</si>
  <si>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</si>
  <si>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</si>
  <si>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</si>
  <si>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</si>
  <si>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</si>
  <si>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</si>
  <si>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</si>
  <si>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</si>
  <si>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</si>
  <si>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</si>
  <si>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</si>
  <si>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</si>
  <si>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</si>
  <si>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</si>
  <si>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</si>
  <si>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</si>
  <si>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</si>
  <si>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</si>
  <si>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</si>
  <si>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</si>
  <si>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</si>
  <si>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</si>
  <si>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</si>
  <si>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</si>
  <si>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</si>
  <si>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</si>
  <si>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</si>
  <si>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</si>
  <si>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</si>
  <si>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</si>
  <si>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</si>
  <si>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</si>
  <si>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</si>
  <si>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</si>
  <si>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</si>
  <si>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</si>
  <si>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</si>
  <si>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</si>
  <si>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</si>
  <si>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</si>
  <si>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</si>
  <si>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</si>
  <si>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</si>
  <si>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</si>
  <si>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</si>
  <si>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</si>
  <si>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</si>
  <si>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</si>
  <si>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</si>
  <si>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</si>
  <si>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</si>
  <si>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</si>
  <si>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</si>
  <si>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</si>
  <si>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</si>
  <si>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</si>
  <si>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</si>
  <si>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</si>
  <si>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</si>
  <si>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</si>
  <si>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</si>
  <si>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</si>
  <si>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</si>
  <si>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</si>
  <si>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</si>
  <si>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</si>
  <si>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</si>
  <si>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</si>
  <si>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</si>
  <si>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</si>
  <si>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</si>
  <si>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</si>
  <si>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</si>
  <si>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</si>
  <si>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</si>
  <si>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</si>
  <si>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</si>
  <si>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</si>
  <si>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</si>
  <si>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</si>
  <si>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</si>
  <si>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</si>
  <si>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</si>
  <si>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</si>
  <si>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</si>
  <si>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</si>
  <si>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</si>
  <si>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</si>
  <si>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</si>
  <si>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</si>
  <si>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</si>
  <si>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</si>
  <si>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</si>
  <si>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</si>
  <si>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</si>
  <si>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</si>
  <si>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</si>
  <si>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</si>
  <si>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</si>
  <si>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</si>
  <si>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</si>
  <si>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</si>
  <si>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</si>
  <si>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</si>
  <si>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</si>
  <si>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</si>
  <si>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</si>
  <si>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</si>
  <si>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</si>
  <si>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</si>
  <si>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</si>
  <si>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</si>
  <si>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</si>
  <si>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</si>
  <si>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</si>
  <si>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</si>
  <si>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</si>
  <si>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</si>
  <si>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</si>
  <si>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</si>
  <si>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</si>
  <si>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</si>
  <si>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</si>
  <si>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</si>
  <si>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</si>
  <si>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</si>
  <si>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</si>
  <si>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</si>
  <si>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</si>
  <si>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</si>
  <si>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</si>
  <si>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</si>
  <si>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</si>
  <si>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</si>
  <si>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</si>
  <si>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</si>
  <si>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</si>
  <si>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</si>
  <si>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</si>
  <si>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</si>
  <si>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</si>
  <si>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</si>
  <si>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</si>
  <si>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</si>
  <si>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</si>
  <si>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</si>
  <si>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</si>
  <si>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</si>
  <si>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</si>
  <si>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</si>
  <si>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</si>
  <si>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</si>
  <si>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</si>
  <si>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</si>
  <si>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</si>
  <si>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</si>
  <si>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</si>
  <si>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</si>
  <si>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</si>
  <si>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</si>
  <si>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</si>
  <si>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</si>
  <si>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</si>
  <si>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</si>
  <si>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</si>
  <si>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</si>
  <si>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</si>
  <si>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</si>
  <si>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</si>
  <si>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</si>
  <si>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</si>
  <si>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</si>
  <si>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</si>
  <si>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</si>
  <si>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</si>
  <si>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</si>
  <si>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</si>
  <si>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</si>
  <si>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</si>
  <si>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</si>
  <si>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</si>
  <si>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</si>
  <si>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</si>
  <si>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</si>
  <si>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</si>
  <si>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</si>
  <si>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</si>
  <si>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</si>
  <si>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</si>
  <si>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</si>
  <si>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</si>
  <si>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</si>
  <si>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</si>
  <si>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</si>
  <si>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</si>
  <si>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</si>
  <si>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</si>
  <si>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</si>
  <si>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</si>
  <si>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</si>
  <si>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</si>
  <si>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</si>
  <si>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</si>
  <si>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</si>
  <si>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</si>
  <si>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</si>
  <si>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</si>
  <si>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</si>
  <si>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</si>
  <si>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</si>
  <si>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</si>
  <si>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</si>
  <si>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</si>
  <si>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</si>
  <si>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</si>
  <si>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</si>
  <si>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</si>
  <si>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</si>
  <si>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</si>
  <si>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</si>
  <si>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</si>
  <si>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</si>
  <si>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</si>
  <si>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</si>
  <si>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</si>
  <si>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</si>
  <si>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</si>
  <si>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</si>
  <si>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</si>
  <si>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</si>
  <si>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</si>
  <si>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</si>
  <si>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</si>
  <si>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</si>
  <si>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</si>
  <si>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</si>
  <si>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</si>
  <si>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</si>
  <si>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</si>
  <si>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</si>
  <si>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</si>
  <si>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</si>
  <si>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</si>
  <si>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</si>
  <si>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</si>
  <si>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</si>
  <si>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</si>
  <si>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</si>
  <si>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</si>
  <si>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</si>
  <si>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</si>
  <si>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</si>
  <si>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</si>
  <si>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</si>
  <si>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</si>
  <si>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</si>
  <si>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</si>
  <si>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</si>
  <si>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</si>
  <si>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</si>
  <si>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</si>
  <si>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</si>
  <si>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</si>
  <si>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</si>
  <si>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</si>
  <si>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</si>
  <si>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</si>
  <si>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</si>
  <si>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</si>
  <si>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</si>
  <si>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</si>
  <si>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</si>
  <si>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</si>
  <si>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</si>
  <si>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</si>
  <si>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</si>
  <si>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</si>
  <si>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</si>
  <si>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</si>
  <si>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</si>
  <si>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</si>
  <si>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</si>
  <si>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</si>
  <si>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</si>
  <si>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</si>
  <si>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</si>
  <si>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</si>
  <si>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</si>
  <si>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</si>
  <si>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</si>
  <si>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</si>
  <si>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</si>
  <si>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</si>
  <si>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</si>
  <si>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</si>
  <si>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</si>
  <si>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</si>
  <si>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</si>
  <si>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</si>
  <si>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</si>
  <si>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</si>
  <si>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</si>
  <si>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</si>
  <si>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</si>
  <si>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</si>
  <si>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</si>
  <si>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</si>
  <si>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</si>
  <si>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</si>
  <si>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</si>
  <si>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</si>
  <si>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</si>
  <si>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</si>
  <si>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</si>
  <si>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</si>
  <si>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</si>
  <si>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</si>
  <si>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</si>
  <si>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</si>
  <si>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</si>
  <si>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</si>
  <si>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</si>
  <si>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</si>
  <si>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</si>
  <si>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</si>
  <si>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</si>
  <si>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</si>
  <si>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</si>
  <si>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</si>
  <si>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</si>
  <si>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</si>
  <si>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</si>
  <si>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</si>
  <si>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</si>
  <si>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</si>
  <si>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</si>
  <si>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</si>
  <si>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</si>
  <si>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</si>
  <si>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</si>
  <si>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</si>
  <si>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</si>
  <si>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</si>
  <si>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</si>
  <si>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</si>
  <si>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</si>
  <si>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</si>
  <si>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</si>
  <si>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</si>
  <si>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</si>
  <si>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</si>
  <si>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</si>
  <si>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</si>
  <si>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</si>
  <si>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</si>
  <si>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</si>
  <si>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</si>
  <si>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</si>
  <si>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</si>
  <si>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</si>
  <si>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</si>
  <si>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</si>
  <si>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</si>
  <si>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</si>
  <si>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</si>
  <si>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</si>
  <si>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</si>
  <si>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</si>
  <si>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</si>
  <si>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</si>
  <si>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</si>
  <si>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</si>
  <si>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</si>
  <si>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</si>
  <si>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</si>
  <si>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</si>
  <si>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</si>
  <si>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</si>
  <si>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</si>
  <si>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</si>
  <si>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</si>
  <si>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</si>
  <si>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</si>
  <si>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</si>
  <si>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</si>
  <si>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</si>
  <si>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</si>
  <si>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</si>
  <si>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</si>
  <si>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</si>
  <si>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</si>
  <si>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</si>
  <si>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</si>
  <si>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</si>
  <si>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</si>
  <si>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</si>
  <si>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</si>
  <si>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</si>
  <si>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</si>
  <si>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</si>
  <si>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</si>
  <si>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</si>
  <si>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</si>
  <si>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</si>
  <si>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</si>
  <si>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</si>
  <si>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</si>
  <si>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</si>
  <si>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</si>
  <si>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</si>
  <si>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</si>
  <si>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</si>
  <si>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</si>
  <si>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</si>
  <si>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</si>
  <si>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</si>
  <si>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</si>
  <si>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</si>
  <si>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</si>
  <si>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</si>
  <si>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</si>
  <si>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</si>
  <si>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</si>
  <si>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</si>
  <si>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</si>
  <si>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</si>
  <si>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</si>
  <si>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</si>
  <si>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</si>
  <si>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</si>
  <si>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</si>
  <si>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</si>
  <si>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</si>
  <si>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</si>
  <si>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</si>
  <si>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</si>
  <si>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</si>
  <si>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</si>
  <si>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</si>
  <si>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</si>
  <si>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</si>
  <si>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</si>
  <si>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</si>
  <si>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</si>
  <si>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</si>
  <si>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</si>
  <si>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</si>
  <si>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</si>
  <si>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</si>
  <si>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</si>
  <si>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</si>
  <si>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</si>
  <si>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</si>
  <si>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</si>
  <si>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</si>
  <si>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</si>
  <si>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</si>
  <si>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</si>
  <si>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</si>
  <si>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</si>
  <si>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</si>
  <si>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</si>
  <si>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</si>
  <si>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</si>
  <si>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</si>
  <si>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</si>
  <si>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</si>
  <si>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</si>
  <si>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</si>
  <si>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</si>
  <si>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</si>
  <si>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</si>
  <si>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</si>
  <si>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</si>
  <si>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</si>
  <si>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</si>
  <si>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</si>
  <si>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</si>
  <si>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</si>
  <si>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</si>
  <si>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</si>
  <si>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</si>
  <si>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</si>
  <si>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</si>
  <si>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</si>
  <si>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</si>
  <si>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</si>
  <si>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</si>
  <si>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</si>
  <si>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</si>
  <si>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</si>
  <si>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</si>
  <si>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</si>
  <si>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</si>
  <si>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</si>
  <si>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</si>
  <si>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</si>
  <si>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</si>
  <si>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</si>
  <si>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</si>
  <si>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</si>
  <si>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</si>
  <si>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</si>
  <si>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</si>
  <si>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</si>
  <si>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</si>
  <si>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</si>
  <si>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</si>
  <si>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</si>
  <si>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</si>
  <si>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</si>
  <si>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</si>
  <si>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</si>
  <si>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</si>
  <si>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</si>
  <si>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</si>
  <si>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</si>
  <si>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</si>
  <si>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</si>
  <si>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</si>
  <si>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</si>
  <si>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</si>
  <si>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</si>
  <si>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</si>
  <si>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</si>
  <si>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</si>
  <si>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</si>
  <si>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</si>
  <si>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</si>
  <si>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</si>
  <si>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</si>
  <si>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</si>
  <si>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</si>
  <si>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</si>
  <si>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</si>
  <si>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</si>
  <si>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</si>
  <si>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</si>
  <si>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</si>
  <si>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</si>
  <si>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</si>
  <si>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</si>
  <si>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</si>
  <si>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</si>
  <si>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</si>
  <si>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</si>
  <si>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</si>
  <si>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</si>
  <si>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</si>
  <si>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</si>
  <si>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</si>
  <si>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</si>
  <si>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</si>
  <si>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</si>
  <si>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</si>
  <si>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</si>
  <si>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</si>
  <si>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</si>
  <si>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</si>
  <si>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</si>
  <si>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</si>
  <si>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</si>
  <si>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</si>
  <si>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</si>
  <si>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</si>
  <si>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</si>
  <si>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</si>
  <si>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</si>
  <si>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</si>
  <si>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</si>
  <si>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</si>
  <si>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</si>
  <si>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</si>
  <si>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</si>
  <si>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</si>
  <si>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</si>
  <si>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</si>
  <si>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</si>
  <si>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</si>
  <si>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</si>
  <si>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</si>
  <si>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</si>
  <si>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</si>
  <si>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</si>
  <si>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</si>
  <si>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</si>
  <si>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</si>
  <si>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</si>
  <si>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</si>
  <si>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</si>
  <si>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</si>
  <si>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</si>
  <si>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</si>
  <si>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</si>
  <si>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</si>
  <si>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</si>
  <si>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</si>
  <si>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</si>
  <si>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</si>
  <si>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</si>
  <si>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</si>
  <si>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</si>
  <si>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</si>
  <si>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</si>
  <si>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</si>
  <si>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</si>
  <si>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</si>
  <si>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</si>
  <si>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</si>
  <si>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</si>
  <si>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</si>
  <si>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</si>
  <si>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</si>
  <si>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</si>
  <si>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</si>
  <si>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</si>
  <si>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</si>
  <si>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</si>
  <si>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</si>
  <si>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</si>
  <si>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</si>
  <si>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</si>
  <si>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</si>
  <si>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</si>
  <si>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</si>
  <si>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</si>
  <si>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</si>
  <si>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</si>
  <si>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</si>
  <si>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</si>
  <si>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</si>
  <si>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</si>
  <si>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</si>
  <si>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</si>
  <si>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</si>
  <si>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</si>
  <si>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</si>
  <si>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</si>
  <si>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</si>
  <si>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</si>
  <si>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</si>
  <si>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</si>
  <si>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</si>
  <si>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</si>
  <si>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</si>
  <si>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</si>
  <si>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</si>
  <si>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</si>
  <si>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</si>
  <si>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</si>
  <si>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</si>
  <si>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</si>
  <si>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</si>
  <si>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</si>
  <si>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</si>
  <si>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</si>
  <si>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</si>
  <si>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</si>
  <si>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</si>
  <si>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</si>
  <si>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</si>
  <si>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</si>
  <si>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</si>
  <si>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</si>
  <si>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</si>
  <si>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</si>
  <si>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</si>
  <si>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</si>
  <si>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</si>
  <si>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</si>
  <si>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</si>
  <si>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</si>
  <si>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</si>
  <si>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</si>
  <si>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</si>
  <si>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</si>
  <si>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</si>
  <si>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</si>
  <si>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</si>
  <si>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</si>
  <si>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</si>
  <si>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</si>
  <si>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</si>
  <si>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</si>
  <si>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</si>
  <si>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</si>
  <si>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</si>
  <si>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</si>
  <si>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</si>
  <si>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</si>
  <si>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</si>
  <si>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</si>
  <si>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</si>
  <si>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</si>
  <si>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</si>
  <si>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</si>
  <si>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</si>
  <si>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</si>
  <si>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</si>
  <si>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</si>
  <si>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</si>
  <si>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</si>
  <si>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</si>
  <si>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</si>
  <si>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</si>
  <si>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</si>
  <si>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</si>
  <si>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</si>
  <si>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</si>
  <si>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</si>
  <si>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</si>
  <si>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</si>
  <si>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</si>
  <si>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</si>
  <si>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</si>
  <si>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</si>
  <si>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</si>
  <si>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</si>
  <si>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</si>
  <si>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</si>
  <si>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</si>
  <si>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</si>
  <si>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</si>
  <si>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</si>
  <si>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</si>
  <si>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</si>
  <si>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</si>
  <si>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</si>
  <si>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</si>
  <si>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</si>
  <si>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</si>
  <si>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</si>
  <si>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</si>
  <si>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</si>
  <si>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</si>
  <si>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</si>
  <si>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</si>
  <si>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</si>
  <si>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</si>
  <si>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</si>
  <si>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</si>
  <si>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</si>
  <si>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</si>
  <si>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</si>
  <si>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</si>
  <si>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</si>
  <si>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</si>
  <si>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</si>
  <si>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</si>
  <si>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</si>
  <si>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</si>
  <si>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</si>
  <si>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</si>
  <si>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</si>
  <si>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</si>
  <si>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</si>
  <si>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</si>
  <si>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</si>
  <si>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</si>
  <si>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</si>
  <si>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</si>
  <si>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</si>
  <si>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</si>
  <si>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</si>
  <si>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</si>
  <si>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</si>
  <si>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</si>
  <si>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</si>
  <si>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</si>
  <si>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</si>
  <si>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</si>
  <si>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</si>
  <si>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</si>
  <si>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</si>
  <si>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</si>
  <si>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</si>
  <si>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</si>
  <si>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</si>
  <si>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</si>
  <si>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</si>
  <si>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</si>
  <si>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</si>
  <si>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</si>
  <si>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</si>
  <si>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</si>
  <si>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</si>
  <si>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</si>
  <si>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</si>
  <si>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</si>
  <si>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</si>
  <si>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</si>
  <si>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</si>
  <si>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</si>
  <si>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</si>
  <si>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</si>
  <si>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</si>
  <si>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</si>
  <si>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</si>
  <si>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</si>
  <si>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</si>
  <si>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</si>
  <si>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</si>
  <si>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</si>
  <si>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</si>
  <si>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</si>
  <si>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</si>
  <si>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</si>
  <si>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</si>
  <si>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</si>
  <si>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</si>
  <si>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</si>
  <si>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</si>
  <si>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</si>
  <si>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</si>
  <si>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</si>
  <si>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</si>
  <si>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</si>
  <si>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</si>
  <si>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</si>
  <si>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</si>
  <si>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</si>
  <si>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</si>
  <si>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</si>
  <si>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</si>
  <si>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</si>
  <si>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</si>
  <si>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</si>
  <si>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</si>
  <si>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</si>
  <si>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</si>
  <si>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</si>
  <si>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</si>
  <si>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</si>
  <si>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</si>
  <si>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</si>
  <si>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</si>
  <si>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</si>
  <si>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</si>
  <si>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</si>
  <si>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</si>
  <si>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</si>
  <si>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</si>
  <si>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</si>
  <si>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</si>
  <si>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</si>
  <si>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</si>
  <si>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</si>
  <si>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</si>
  <si>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</si>
  <si>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</si>
  <si>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</si>
  <si>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</si>
  <si>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</si>
  <si>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</si>
  <si>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</si>
  <si>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</si>
  <si>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</si>
  <si>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</si>
  <si>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</si>
  <si>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</si>
  <si>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</si>
  <si>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</si>
  <si>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</si>
  <si>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</si>
  <si>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</si>
  <si>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</si>
  <si>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</si>
  <si>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</si>
  <si>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</si>
  <si>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</si>
  <si>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</si>
  <si>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</si>
  <si>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</si>
  <si>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</si>
  <si>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</si>
  <si>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</si>
  <si>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</si>
  <si>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</si>
  <si>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</si>
  <si>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</si>
  <si>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</si>
  <si>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</si>
  <si>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</si>
  <si>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</si>
  <si>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</si>
  <si>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</si>
  <si>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</si>
  <si>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</si>
  <si>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</si>
  <si>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</si>
  <si>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</si>
  <si>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</si>
  <si>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</si>
  <si>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</si>
  <si>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</si>
  <si>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</si>
  <si>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</si>
  <si>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</si>
  <si>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</si>
  <si>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</si>
  <si>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</si>
  <si>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</si>
  <si>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</si>
  <si>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</si>
  <si>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</si>
  <si>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</si>
  <si>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</si>
  <si>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</si>
  <si>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</si>
  <si>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</si>
  <si>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</si>
  <si>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</si>
  <si>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</si>
  <si>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</si>
  <si>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</si>
  <si>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</si>
  <si>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</si>
  <si>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</si>
  <si>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</si>
  <si>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</si>
  <si>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</si>
  <si>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</si>
  <si>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</si>
  <si>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</si>
  <si>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</si>
  <si>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</si>
  <si>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</si>
  <si>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</si>
  <si>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</si>
  <si>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</si>
  <si>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</si>
  <si>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</si>
  <si>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</si>
  <si>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</si>
  <si>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</si>
  <si>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</si>
  <si>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</si>
  <si>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</si>
  <si>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</si>
  <si>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</si>
  <si>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</si>
  <si>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</si>
  <si>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</si>
  <si>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</si>
  <si>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</si>
  <si>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</si>
  <si>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</si>
  <si>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</si>
  <si>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</si>
  <si>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</si>
  <si>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</si>
  <si>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</si>
  <si>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</si>
  <si>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</si>
  <si>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</si>
  <si>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</si>
  <si>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</si>
  <si>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</si>
  <si>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</si>
  <si>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</si>
  <si>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</si>
  <si>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</si>
  <si>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</si>
  <si>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</si>
  <si>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</si>
  <si>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</si>
  <si>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</si>
  <si>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</si>
  <si>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</si>
  <si>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</si>
  <si>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</si>
  <si>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</si>
  <si>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</si>
  <si>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</si>
  <si>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</si>
  <si>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</si>
  <si>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</si>
  <si>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</si>
  <si>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</si>
  <si>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</si>
  <si>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</si>
  <si>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</si>
  <si>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</si>
  <si>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</si>
  <si>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</si>
  <si>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</si>
  <si>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</si>
  <si>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</si>
  <si>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</si>
  <si>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</si>
  <si>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</si>
  <si>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</si>
  <si>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</si>
  <si>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</si>
  <si>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</si>
  <si>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</si>
  <si>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</si>
  <si>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</si>
  <si>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</si>
  <si>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</si>
  <si>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</si>
  <si>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</si>
  <si>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</si>
  <si>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</si>
  <si>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</si>
  <si>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</si>
  <si>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</si>
  <si>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</si>
  <si>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</si>
  <si>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</si>
  <si>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</si>
  <si>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</si>
  <si>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</si>
  <si>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</si>
  <si>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</si>
  <si>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</si>
  <si>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</si>
  <si>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</si>
  <si>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</si>
  <si>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</si>
  <si>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</si>
  <si>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</si>
  <si>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</si>
  <si>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</si>
  <si>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</si>
  <si>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</si>
  <si>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</si>
  <si>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</si>
  <si>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</si>
  <si>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</si>
  <si>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</si>
  <si>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</si>
  <si>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</si>
  <si>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</si>
  <si>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</si>
  <si>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</si>
  <si>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</si>
  <si>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</si>
  <si>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</si>
  <si>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</si>
  <si>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</si>
  <si>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</si>
  <si>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</si>
  <si>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</si>
  <si>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</si>
  <si>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</si>
  <si>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</si>
  <si>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</si>
  <si>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</si>
  <si>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</si>
  <si>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</si>
  <si>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</si>
  <si>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</si>
  <si>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</si>
  <si>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</si>
  <si>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</si>
  <si>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</si>
  <si>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</si>
  <si>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</si>
  <si>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</si>
  <si>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</si>
  <si>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</si>
  <si>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</si>
  <si>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</si>
  <si>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</si>
  <si>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</si>
  <si>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</si>
  <si>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</si>
  <si>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</si>
  <si>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</si>
  <si>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</si>
  <si>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</si>
  <si>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</si>
  <si>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</si>
  <si>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</si>
  <si>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</si>
  <si>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</si>
  <si>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</si>
  <si>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</si>
  <si>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</si>
  <si>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</si>
  <si>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</si>
  <si>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</si>
  <si>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</si>
  <si>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</si>
  <si>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</si>
  <si>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</si>
  <si>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</si>
  <si>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</si>
  <si>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</si>
  <si>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</si>
  <si>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</si>
  <si>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</si>
  <si>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</si>
  <si>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</si>
  <si>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</si>
  <si>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</si>
  <si>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</si>
  <si>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</si>
  <si>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</si>
  <si>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</si>
  <si>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</si>
  <si>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</si>
  <si>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</si>
  <si>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</si>
  <si>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</si>
  <si>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</si>
  <si>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</si>
  <si>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</si>
  <si>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</si>
  <si>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</si>
  <si>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</si>
  <si>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</si>
  <si>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</si>
  <si>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</si>
  <si>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</si>
  <si>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</si>
  <si>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</si>
  <si>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</si>
  <si>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</si>
  <si>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</si>
  <si>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</si>
  <si>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</si>
  <si>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</si>
  <si>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</si>
  <si>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</si>
  <si>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</si>
  <si>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</si>
  <si>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</si>
  <si>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</si>
  <si>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</si>
  <si>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</si>
  <si>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</si>
  <si>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</si>
  <si>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</si>
  <si>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</si>
  <si>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</si>
  <si>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</si>
  <si>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</si>
  <si>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</si>
  <si>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</si>
  <si>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</si>
  <si>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</si>
  <si>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</si>
  <si>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</si>
  <si>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</si>
  <si>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</si>
  <si>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</si>
  <si>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</si>
  <si>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</si>
  <si>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</si>
  <si>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</si>
  <si>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</si>
  <si>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</si>
  <si>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</si>
  <si>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</si>
  <si>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</si>
  <si>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</si>
  <si>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</si>
  <si>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</si>
  <si>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</si>
  <si>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</si>
  <si>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</si>
  <si>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</si>
  <si>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</si>
  <si>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</si>
  <si>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</si>
  <si>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</si>
  <si>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</si>
  <si>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</si>
  <si>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</si>
  <si>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</si>
  <si>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</si>
  <si>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</si>
  <si>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</si>
  <si>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</si>
  <si>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</si>
  <si>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</si>
  <si>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</si>
  <si>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</si>
  <si>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</si>
  <si>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</si>
  <si>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</si>
  <si>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</si>
  <si>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</si>
  <si>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</si>
  <si>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</si>
  <si>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</si>
  <si>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</si>
  <si>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</si>
  <si>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</si>
  <si>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</si>
  <si>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</si>
  <si>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</si>
  <si>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</si>
  <si>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</si>
  <si>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</si>
  <si>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</si>
  <si>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</si>
  <si>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</si>
  <si>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</si>
  <si>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</si>
  <si>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</si>
  <si>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</si>
  <si>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</si>
  <si>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</si>
  <si>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</si>
  <si>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</si>
  <si>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</si>
  <si>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</si>
  <si>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</si>
  <si>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</si>
  <si>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</si>
  <si>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</si>
  <si>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</si>
  <si>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</si>
  <si>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</si>
  <si>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</si>
  <si>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</si>
  <si>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</si>
  <si>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</si>
  <si>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</si>
  <si>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</si>
  <si>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</si>
  <si>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</si>
  <si>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</si>
  <si>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</si>
  <si>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</si>
  <si>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</si>
  <si>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</si>
  <si>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</si>
  <si>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</si>
  <si>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</si>
  <si>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</si>
  <si>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</si>
  <si>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</si>
  <si>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</si>
  <si>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</si>
  <si>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</si>
  <si>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</si>
  <si>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</si>
  <si>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</si>
  <si>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</si>
  <si>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</si>
  <si>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</si>
  <si>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</si>
  <si>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</si>
  <si>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</si>
  <si>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</si>
  <si>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</si>
  <si>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</si>
  <si>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</si>
  <si>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</si>
  <si>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</si>
  <si>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</si>
  <si>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</si>
  <si>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</si>
  <si>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</si>
  <si>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</si>
  <si>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</si>
  <si>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</si>
  <si>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</si>
  <si>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</si>
  <si>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</si>
  <si>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</si>
  <si>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</si>
  <si>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</si>
  <si>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</si>
  <si>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</si>
  <si>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</si>
  <si>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</si>
  <si>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</si>
  <si>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</si>
  <si>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</si>
  <si>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</si>
  <si>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</si>
  <si>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</si>
  <si>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</si>
  <si>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</si>
  <si>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</si>
  <si>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</si>
  <si>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</si>
  <si>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</si>
  <si>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</si>
  <si>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</si>
  <si>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</si>
  <si>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</si>
  <si>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</si>
  <si>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</si>
  <si>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</si>
  <si>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</si>
  <si>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</si>
  <si>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</si>
  <si>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</si>
  <si>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</si>
  <si>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</si>
  <si>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</si>
  <si>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</si>
  <si>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</si>
  <si>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</si>
  <si>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</si>
  <si>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</si>
  <si>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</si>
  <si>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</si>
  <si>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</si>
  <si>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</si>
  <si>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</si>
  <si>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</si>
  <si>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</si>
  <si>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</si>
  <si>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</si>
  <si>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</si>
  <si>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</si>
  <si>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</si>
  <si>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</si>
  <si>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</si>
  <si>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</si>
  <si>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</si>
  <si>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</si>
  <si>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</si>
  <si>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</si>
  <si>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</si>
  <si>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</si>
  <si>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</si>
  <si>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</si>
  <si>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</si>
  <si>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</si>
  <si>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</si>
  <si>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</si>
  <si>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</si>
  <si>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</si>
  <si>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</si>
  <si>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</si>
  <si>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</si>
  <si>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</si>
  <si>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</si>
  <si>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</si>
  <si>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</si>
  <si>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</si>
  <si>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</si>
  <si>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</si>
  <si>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</si>
  <si>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</si>
  <si>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</si>
  <si>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</si>
  <si>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</si>
  <si>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</si>
  <si>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</si>
  <si>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</si>
  <si>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</si>
  <si>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</si>
  <si>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</si>
  <si>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</si>
  <si>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</si>
  <si>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</si>
  <si>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</si>
  <si>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</si>
  <si>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</si>
  <si>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</si>
  <si>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</si>
  <si>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</si>
  <si>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</si>
  <si>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</si>
  <si>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</si>
  <si>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</si>
  <si>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</si>
  <si>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</si>
  <si>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</si>
  <si>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</si>
  <si>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</si>
  <si>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</si>
  <si>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</si>
  <si>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</si>
  <si>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</si>
  <si>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</si>
  <si>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</si>
  <si>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</si>
  <si>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</si>
  <si>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</si>
  <si>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</si>
  <si>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</si>
  <si>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</si>
  <si>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</si>
  <si>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</si>
  <si>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</si>
  <si>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</si>
  <si>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</si>
  <si>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</si>
  <si>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</si>
  <si>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</si>
  <si>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</si>
  <si>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</si>
  <si>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</si>
  <si>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</si>
  <si>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</si>
  <si>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</si>
  <si>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</si>
  <si>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</si>
  <si>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</si>
  <si>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</si>
  <si>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</si>
  <si>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</si>
  <si>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</si>
  <si>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</si>
  <si>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</si>
  <si>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</si>
  <si>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</si>
  <si>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</si>
  <si>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</si>
  <si>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</si>
  <si>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</si>
  <si>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</si>
  <si>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</si>
  <si>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</si>
  <si>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</si>
  <si>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</si>
  <si>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</si>
  <si>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</si>
  <si>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</si>
  <si>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</si>
  <si>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</si>
  <si>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</si>
  <si>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</si>
  <si>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</si>
  <si>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</si>
  <si>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</si>
  <si>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</si>
  <si>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</si>
  <si>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</si>
  <si>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</si>
  <si>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</si>
  <si>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</si>
  <si>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</si>
  <si>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</si>
  <si>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</si>
  <si>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</si>
  <si>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</si>
  <si>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</si>
  <si>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</si>
  <si>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</si>
  <si>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</si>
  <si>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</si>
  <si>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</si>
  <si>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</si>
  <si>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</si>
  <si>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</si>
  <si>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</si>
  <si>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</si>
  <si>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</si>
  <si>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</si>
  <si>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</si>
  <si>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</si>
  <si>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</si>
  <si>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</si>
  <si>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</si>
  <si>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</si>
  <si>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</si>
  <si>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</si>
  <si>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</si>
  <si>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</si>
  <si>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</si>
  <si>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</si>
  <si>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</si>
  <si>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</si>
  <si>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</si>
  <si>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</si>
  <si>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</si>
  <si>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</si>
  <si>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</si>
  <si>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</si>
  <si>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</si>
  <si>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</si>
  <si>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</si>
  <si>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</si>
  <si>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</si>
  <si>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</si>
  <si>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</si>
  <si>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</si>
  <si>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</si>
  <si>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</si>
  <si>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</si>
  <si>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</si>
  <si>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</si>
  <si>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</si>
  <si>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</si>
  <si>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</si>
  <si>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</si>
  <si>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</si>
  <si>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</si>
  <si>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</si>
  <si>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</si>
  <si>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</si>
  <si>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</si>
  <si>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</si>
  <si>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</si>
  <si>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</si>
  <si>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</si>
  <si>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</si>
  <si>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</si>
  <si>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</si>
  <si>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</si>
  <si>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</si>
  <si>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</si>
  <si>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</si>
  <si>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</si>
  <si>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</si>
  <si>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</si>
  <si>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</si>
  <si>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</si>
  <si>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</si>
  <si>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</si>
  <si>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</si>
  <si>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</si>
  <si>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</si>
  <si>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</si>
  <si>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</si>
  <si>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</si>
  <si>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</si>
  <si>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</si>
  <si>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</si>
  <si>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</si>
  <si>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</si>
  <si>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</si>
  <si>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</si>
  <si>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</si>
  <si>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</si>
  <si>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</si>
  <si>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</si>
  <si>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</si>
  <si>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</si>
  <si>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</si>
  <si>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</si>
  <si>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</si>
  <si>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</si>
  <si>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</si>
  <si>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</si>
  <si>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</si>
  <si>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</si>
  <si>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</si>
  <si>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</si>
  <si>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</si>
  <si>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</si>
  <si>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</si>
  <si>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</si>
  <si>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</si>
  <si>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</si>
  <si>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</si>
  <si>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</si>
  <si>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</si>
  <si>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</si>
  <si>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</si>
  <si>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</si>
  <si>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</si>
  <si>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</si>
  <si>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</si>
  <si>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</si>
  <si>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</si>
  <si>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</si>
  <si>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</si>
  <si>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</si>
  <si>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</si>
  <si>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</si>
  <si>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</si>
  <si>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</si>
  <si>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</si>
  <si>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</si>
  <si>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</si>
  <si>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</si>
  <si>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</si>
  <si>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</si>
  <si>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</si>
  <si>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</si>
  <si>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</si>
  <si>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</si>
  <si>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</si>
  <si>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</si>
  <si>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</si>
  <si>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</si>
  <si>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</si>
  <si>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</si>
  <si>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</si>
  <si>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</si>
  <si>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</si>
  <si>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</si>
  <si>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</si>
  <si>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</si>
  <si>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</si>
  <si>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</si>
  <si>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</si>
  <si>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</si>
  <si>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</si>
  <si>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</si>
  <si>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</si>
  <si>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</si>
  <si>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</si>
  <si>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</si>
  <si>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</si>
  <si>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</si>
  <si>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</si>
  <si>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</si>
  <si>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</si>
  <si>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</si>
  <si>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</si>
  <si>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</si>
  <si>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</si>
  <si>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</si>
  <si>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</si>
  <si>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</si>
  <si>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</si>
  <si>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</si>
  <si>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</si>
  <si>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</si>
  <si>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</si>
  <si>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</si>
  <si>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</si>
  <si>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</si>
  <si>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</si>
  <si>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</si>
  <si>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</si>
  <si>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</si>
  <si>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</si>
  <si>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</si>
  <si>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</si>
  <si>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</si>
  <si>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</si>
  <si>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</si>
  <si>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</si>
  <si>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</si>
  <si>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</si>
  <si>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</si>
  <si>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</si>
  <si>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</si>
  <si>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</si>
  <si>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</si>
  <si>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</si>
  <si>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</si>
  <si>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</si>
  <si>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</si>
  <si>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</si>
  <si>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</si>
  <si>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</si>
  <si>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</si>
  <si>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</si>
  <si>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</si>
  <si>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</si>
  <si>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</si>
  <si>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</si>
  <si>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</si>
  <si>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</si>
  <si>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</si>
  <si>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</si>
  <si>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</si>
  <si>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</si>
  <si>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</si>
  <si>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</si>
  <si>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</si>
  <si>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</si>
  <si>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</si>
  <si>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</si>
  <si>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</si>
  <si>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</si>
  <si>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</si>
  <si>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</si>
  <si>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</si>
  <si>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</si>
  <si>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</si>
  <si>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</si>
  <si>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</si>
  <si>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</si>
  <si>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</si>
  <si>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</si>
  <si>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</si>
  <si>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</si>
  <si>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</si>
  <si>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</si>
  <si>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</si>
  <si>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</si>
  <si>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</si>
  <si>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</si>
  <si>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</si>
  <si>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</si>
  <si>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</si>
  <si>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</si>
  <si>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</si>
  <si>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</si>
  <si>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</si>
  <si>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</si>
  <si>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</si>
  <si>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</si>
  <si>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</si>
  <si>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</si>
  <si>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</si>
  <si>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</si>
  <si>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</si>
  <si>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</si>
  <si>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</si>
  <si>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</si>
  <si>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</si>
  <si>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</si>
  <si>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</si>
  <si>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</si>
  <si>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</si>
  <si>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</si>
  <si>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</si>
  <si>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</si>
  <si>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</si>
  <si>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</si>
  <si>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</si>
  <si>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</si>
  <si>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</si>
  <si>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</si>
  <si>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</si>
  <si>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</si>
  <si>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</si>
  <si>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</si>
  <si>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</si>
  <si>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</si>
  <si>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</si>
  <si>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</si>
  <si>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</si>
  <si>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</si>
  <si>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</si>
  <si>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</si>
  <si>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</si>
  <si>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</si>
  <si>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</si>
  <si>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</si>
  <si>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</si>
  <si>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</si>
  <si>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</si>
  <si>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</si>
  <si>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</si>
  <si>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</si>
  <si>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</si>
  <si>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</si>
  <si>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</si>
  <si>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</si>
  <si>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</si>
  <si>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</si>
  <si>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</si>
  <si>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</si>
  <si>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</si>
  <si>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</si>
  <si>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</si>
  <si>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</si>
  <si>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</si>
  <si>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</si>
  <si>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</si>
  <si>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</si>
  <si>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</si>
  <si>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</si>
  <si>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</si>
  <si>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</si>
  <si>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</si>
  <si>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</si>
  <si>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</si>
  <si>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</si>
  <si>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</si>
  <si>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</si>
  <si>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</si>
  <si>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</si>
  <si>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</si>
  <si>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</si>
  <si>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</si>
  <si>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</si>
  <si>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</si>
  <si>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</si>
  <si>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</si>
  <si>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</si>
  <si>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</si>
  <si>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</si>
  <si>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</si>
  <si>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</si>
  <si>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</si>
  <si>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</si>
  <si>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</si>
  <si>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</si>
  <si>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</si>
  <si>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</si>
  <si>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</si>
  <si>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</si>
  <si>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</si>
  <si>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</si>
  <si>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</si>
  <si>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</si>
  <si>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</si>
  <si>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</si>
  <si>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</si>
  <si>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</si>
  <si>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</si>
  <si>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</si>
  <si>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</si>
  <si>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</si>
  <si>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</si>
  <si>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</si>
  <si>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</si>
  <si>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</si>
  <si>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</si>
  <si>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</si>
  <si>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</si>
  <si>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</si>
  <si>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</si>
  <si>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</si>
  <si>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</si>
  <si>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</si>
  <si>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</si>
  <si>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</si>
  <si>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</si>
  <si>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</si>
  <si>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</si>
  <si>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</si>
  <si>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</si>
  <si>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</si>
  <si>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</si>
  <si>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</si>
  <si>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</si>
  <si>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</si>
  <si>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</si>
  <si>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</si>
  <si>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</si>
  <si>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</si>
  <si>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</si>
  <si>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</si>
  <si>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</si>
  <si>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</si>
  <si>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</si>
  <si>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</si>
  <si>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</si>
  <si>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</si>
  <si>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</si>
  <si>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</si>
  <si>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</si>
  <si>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</si>
  <si>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</si>
  <si>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</si>
  <si>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</si>
  <si>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</si>
  <si>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</si>
  <si>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</si>
  <si>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</si>
  <si>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</si>
  <si>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</si>
  <si>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</si>
  <si>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</si>
  <si>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</si>
  <si>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</si>
  <si>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</si>
  <si>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</si>
  <si>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</si>
  <si>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</si>
  <si>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</si>
  <si>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</si>
  <si>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</si>
  <si>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</si>
  <si>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</si>
  <si>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</si>
  <si>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</si>
  <si>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</si>
  <si>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</si>
  <si>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</si>
  <si>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</si>
  <si>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</si>
  <si>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</si>
  <si>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</si>
  <si>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</si>
  <si>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</si>
  <si>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</si>
  <si>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</si>
  <si>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</si>
  <si>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</si>
  <si>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</si>
  <si>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</si>
  <si>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</si>
  <si>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</si>
  <si>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</si>
  <si>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</si>
  <si>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</si>
  <si>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</si>
  <si>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</si>
  <si>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</si>
  <si>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</si>
  <si>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</si>
  <si>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</si>
  <si>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</si>
  <si>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</si>
  <si>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</si>
  <si>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</si>
  <si>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</si>
  <si>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</si>
  <si>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</si>
  <si>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</si>
  <si>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</si>
  <si>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</si>
  <si>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</si>
  <si>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</si>
  <si>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</si>
  <si>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</si>
  <si>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</si>
  <si>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</si>
  <si>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</si>
  <si>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</si>
  <si>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</si>
  <si>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</si>
  <si>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</si>
  <si>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</si>
  <si>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</si>
  <si>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</si>
  <si>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</si>
  <si>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</si>
  <si>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</si>
  <si>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</si>
  <si>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</si>
  <si>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</si>
  <si>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</si>
  <si>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</si>
  <si>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</si>
  <si>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</si>
  <si>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</si>
  <si>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</si>
  <si>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</si>
  <si>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</si>
  <si>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</si>
  <si>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</si>
  <si>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</si>
  <si>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</si>
  <si>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</si>
  <si>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</si>
  <si>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</si>
  <si>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</si>
  <si>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</si>
  <si>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</si>
  <si>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</si>
  <si>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</si>
  <si>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</si>
  <si>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</si>
  <si>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</si>
  <si>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</si>
  <si>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</si>
  <si>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</si>
  <si>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</si>
  <si>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</si>
  <si>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</si>
  <si>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</si>
  <si>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</si>
  <si>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</si>
  <si>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</si>
  <si>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</si>
  <si>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</si>
  <si>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</si>
  <si>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</si>
  <si>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</si>
  <si>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</si>
  <si>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</si>
  <si>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</si>
  <si>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</si>
  <si>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</si>
  <si>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</si>
  <si>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</si>
  <si>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</si>
  <si>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</si>
  <si>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</si>
  <si>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</si>
  <si>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</si>
  <si>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</si>
  <si>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</si>
  <si>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</si>
  <si>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</si>
  <si>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</si>
  <si>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</si>
  <si>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</si>
  <si>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</si>
  <si>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</si>
  <si>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</si>
  <si>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</si>
  <si>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</si>
  <si>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</si>
  <si>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</si>
  <si>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</si>
  <si>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</si>
  <si>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</si>
  <si>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</si>
  <si>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</si>
  <si>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</si>
  <si>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</si>
  <si>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</si>
  <si>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</si>
  <si>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</si>
  <si>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</si>
  <si>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</si>
  <si>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</si>
  <si>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</si>
  <si>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</si>
  <si>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</si>
  <si>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</si>
  <si>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</si>
  <si>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</si>
  <si>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</si>
  <si>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</si>
  <si>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</si>
  <si>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</si>
  <si>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</si>
  <si>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</si>
  <si>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</si>
  <si>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</si>
  <si>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</si>
  <si>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</si>
  <si>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</si>
  <si>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</si>
  <si>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</si>
  <si>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</si>
  <si>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</si>
  <si>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</si>
  <si>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</si>
  <si>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</si>
  <si>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</si>
  <si>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</si>
  <si>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</si>
  <si>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</si>
  <si>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</si>
  <si>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</si>
  <si>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</si>
  <si>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</si>
  <si>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</si>
  <si>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</si>
  <si>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</si>
  <si>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</si>
  <si>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</si>
  <si>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</si>
  <si>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</si>
  <si>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</si>
  <si>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</si>
  <si>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</si>
  <si>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</si>
  <si>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</si>
  <si>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</si>
  <si>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</si>
  <si>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</si>
  <si>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</si>
  <si>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</si>
  <si>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</si>
  <si>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</si>
  <si>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</si>
  <si>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</si>
  <si>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</si>
  <si>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</si>
  <si>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</si>
  <si>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</si>
  <si>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</si>
  <si>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</si>
  <si>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</si>
  <si>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</si>
  <si>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</si>
  <si>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</si>
  <si>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</si>
  <si>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</si>
  <si>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</si>
  <si>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</si>
  <si>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</si>
  <si>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</si>
  <si>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</si>
  <si>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</si>
  <si>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</si>
  <si>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</si>
  <si>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</si>
  <si>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</si>
  <si>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</si>
  <si>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</si>
  <si>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</si>
  <si>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</si>
  <si>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</si>
  <si>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</si>
  <si>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</si>
  <si>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</si>
  <si>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</si>
  <si>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</si>
  <si>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</si>
  <si>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</si>
  <si>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</si>
  <si>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</si>
  <si>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</si>
  <si>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</si>
  <si>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</si>
  <si>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</si>
  <si>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</si>
  <si>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</si>
  <si>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</si>
  <si>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</si>
  <si>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</si>
  <si>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</si>
  <si>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</si>
  <si>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</si>
  <si>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</si>
  <si>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</si>
  <si>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</si>
  <si>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</si>
  <si>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</si>
  <si>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</si>
  <si>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</si>
  <si>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</si>
  <si>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</si>
  <si>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</si>
  <si>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</si>
  <si>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</si>
  <si>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</si>
  <si>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</si>
  <si>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</si>
  <si>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</si>
  <si>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</si>
  <si>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</si>
  <si>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</si>
  <si>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</si>
  <si>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</si>
  <si>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</si>
  <si>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</si>
  <si>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</si>
  <si>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</si>
  <si>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</si>
  <si>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</si>
  <si>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</si>
  <si>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</si>
  <si>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</si>
  <si>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</si>
  <si>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</si>
  <si>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</si>
  <si>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</si>
  <si>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</si>
  <si>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</si>
  <si>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</si>
  <si>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</si>
  <si>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</si>
  <si>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</si>
  <si>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</si>
  <si>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</si>
  <si>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</si>
  <si>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</si>
  <si>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</si>
  <si>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</si>
  <si>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</si>
  <si>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</si>
  <si>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</si>
  <si>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</si>
  <si>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</si>
  <si>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</si>
  <si>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</si>
  <si>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</si>
  <si>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</si>
  <si>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</si>
  <si>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</si>
  <si>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</si>
  <si>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</si>
  <si>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</si>
  <si>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</si>
  <si>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</si>
  <si>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</si>
  <si>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</si>
  <si>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</si>
  <si>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</si>
  <si>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</si>
  <si>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</si>
  <si>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</si>
  <si>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</si>
  <si>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</si>
  <si>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</si>
  <si>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</si>
  <si>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</si>
  <si>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</si>
  <si>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</si>
  <si>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</si>
  <si>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</si>
  <si>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</si>
  <si>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</si>
  <si>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</si>
  <si>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</si>
  <si>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</si>
  <si>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</si>
  <si>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</si>
  <si>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</si>
  <si>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</si>
  <si>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</si>
  <si>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</si>
  <si>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</si>
  <si>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</si>
  <si>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</si>
  <si>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</si>
  <si>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</si>
  <si>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</si>
  <si>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</si>
  <si>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</si>
  <si>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</si>
  <si>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</si>
  <si>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</si>
  <si>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</si>
  <si>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</si>
  <si>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</si>
  <si>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</si>
  <si>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</si>
  <si>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</si>
  <si>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</si>
  <si>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</si>
  <si>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</si>
  <si>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</si>
  <si>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</si>
  <si>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</si>
  <si>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</si>
  <si>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</si>
  <si>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</si>
  <si>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</si>
  <si>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</si>
  <si>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</si>
  <si>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</si>
  <si>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</si>
  <si>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</si>
  <si>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</si>
  <si>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</si>
  <si>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</si>
  <si>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</si>
  <si>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</si>
  <si>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</si>
  <si>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</si>
  <si>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</si>
  <si>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</si>
  <si>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</si>
  <si>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</si>
  <si>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</si>
  <si>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</si>
  <si>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</si>
  <si>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</si>
  <si>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</si>
  <si>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</si>
  <si>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</si>
  <si>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</si>
  <si>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</si>
  <si>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</si>
  <si>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</si>
  <si>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</si>
  <si>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</si>
  <si>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</si>
  <si>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</si>
  <si>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</si>
  <si>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</si>
  <si>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</si>
  <si>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</si>
  <si>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</si>
  <si>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</si>
  <si>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</si>
  <si>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</si>
  <si>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</si>
  <si>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</si>
  <si>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</si>
  <si>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</si>
  <si>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</si>
  <si>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</si>
  <si>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</si>
  <si>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</si>
  <si>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</si>
  <si>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</si>
  <si>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</si>
  <si>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</si>
  <si>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</si>
  <si>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</si>
  <si>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</si>
  <si>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</si>
  <si>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</si>
  <si>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</si>
  <si>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</si>
  <si>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</si>
  <si>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</si>
  <si>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</si>
  <si>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</si>
  <si>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</si>
  <si>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</si>
  <si>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</si>
  <si>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</si>
  <si>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</si>
  <si>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</si>
  <si>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</si>
  <si>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</si>
  <si>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</si>
  <si>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</si>
  <si>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</si>
  <si>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</si>
  <si>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</si>
  <si>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</si>
  <si>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</si>
  <si>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</si>
  <si>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</si>
  <si>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</si>
  <si>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</si>
  <si>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</si>
  <si>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</si>
  <si>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</si>
  <si>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</si>
  <si>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</si>
  <si>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</si>
  <si>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</si>
  <si>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</si>
  <si>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</si>
  <si>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</si>
  <si>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</si>
  <si>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</si>
  <si>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</si>
  <si>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</si>
  <si>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</si>
  <si>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</si>
  <si>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</si>
  <si>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</si>
  <si>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</si>
  <si>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</si>
  <si>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</si>
  <si>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</si>
  <si>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</si>
  <si>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</si>
  <si>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</si>
  <si>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</si>
  <si>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</si>
  <si>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</si>
  <si>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</si>
  <si>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</si>
  <si>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</si>
  <si>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</si>
  <si>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</si>
  <si>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</si>
  <si>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</si>
  <si>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</si>
  <si>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</si>
  <si>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</si>
  <si>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</si>
  <si>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</si>
  <si>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</si>
  <si>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</si>
  <si>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</si>
  <si>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</si>
  <si>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</si>
  <si>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</si>
  <si>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</si>
  <si>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</si>
  <si>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</si>
  <si>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</si>
  <si>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</si>
  <si>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</si>
  <si>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</si>
  <si>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</si>
  <si>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</si>
  <si>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</si>
  <si>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</si>
  <si>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</si>
  <si>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</si>
  <si>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</si>
  <si>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</si>
  <si>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</si>
  <si>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</si>
  <si>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</si>
  <si>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</si>
  <si>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</si>
  <si>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</si>
  <si>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</si>
  <si>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</si>
  <si>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</si>
  <si>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</si>
  <si>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</si>
  <si>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</si>
  <si>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</si>
  <si>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</si>
  <si>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</si>
  <si>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</si>
  <si>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</si>
  <si>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</si>
  <si>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</si>
  <si>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</si>
  <si>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</si>
  <si>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</si>
  <si>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</si>
  <si>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</si>
  <si>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</si>
  <si>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</si>
  <si>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</si>
  <si>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</si>
  <si>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</si>
  <si>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</si>
  <si>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</si>
  <si>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</si>
  <si>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</si>
  <si>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</si>
  <si>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</si>
  <si>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</si>
  <si>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</si>
  <si>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</si>
  <si>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</si>
  <si>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</si>
  <si>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</si>
  <si>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</si>
  <si>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</si>
  <si>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</si>
  <si>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</si>
  <si>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</si>
  <si>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</si>
  <si>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</si>
  <si>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</si>
  <si>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</si>
  <si>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</si>
  <si>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</si>
  <si>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</si>
  <si>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</si>
  <si>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</si>
  <si>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</si>
  <si>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</si>
  <si>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</si>
  <si>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</si>
  <si>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</si>
  <si>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</si>
  <si>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</si>
  <si>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</si>
  <si>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</si>
  <si>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</si>
  <si>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</si>
  <si>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</si>
  <si>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</si>
  <si>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</si>
  <si>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</si>
  <si>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</si>
  <si>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</si>
  <si>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</si>
  <si>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</si>
  <si>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</si>
  <si>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</si>
  <si>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</si>
  <si>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</si>
  <si>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</si>
  <si>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</si>
  <si>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</si>
  <si>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</si>
  <si>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</si>
  <si>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</si>
  <si>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</si>
  <si>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</si>
  <si>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</si>
  <si>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</si>
  <si>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</si>
  <si>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</si>
  <si>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</si>
  <si>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</si>
  <si>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</si>
  <si>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</si>
  <si>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</si>
  <si>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</si>
  <si>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</si>
  <si>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</si>
  <si>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</si>
  <si>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</si>
  <si>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</si>
  <si>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</si>
  <si>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</si>
  <si>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</si>
  <si>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</si>
  <si>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</si>
  <si>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</si>
  <si>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</si>
  <si>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</si>
  <si>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</si>
  <si>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</si>
  <si>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</si>
  <si>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</si>
  <si>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</si>
  <si>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</si>
  <si>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</si>
  <si>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</si>
  <si>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</si>
  <si>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</si>
  <si>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</si>
  <si>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</si>
  <si>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</si>
  <si>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</si>
  <si>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</si>
  <si>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</si>
  <si>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</si>
  <si>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</si>
  <si>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</si>
  <si>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</si>
  <si>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</si>
  <si>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</si>
  <si>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</si>
  <si>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</si>
  <si>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</si>
  <si>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</si>
  <si>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</si>
  <si>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</si>
  <si>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</si>
  <si>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</si>
  <si>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</si>
  <si>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</si>
  <si>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</si>
  <si>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</si>
  <si>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</si>
  <si>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</si>
  <si>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</si>
  <si>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</si>
  <si>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</si>
  <si>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</si>
  <si>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</si>
  <si>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</si>
  <si>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</si>
  <si>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</si>
  <si>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</si>
  <si>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</si>
  <si>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</si>
  <si>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</si>
  <si>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</si>
  <si>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</si>
  <si>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</si>
  <si>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</si>
  <si>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</si>
  <si>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</si>
  <si>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</si>
  <si>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</si>
  <si>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</si>
  <si>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</si>
  <si>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</si>
  <si>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</si>
  <si>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</si>
  <si>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</si>
  <si>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</si>
  <si>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</si>
  <si>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</si>
  <si>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</si>
  <si>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</si>
  <si>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</si>
  <si>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</si>
  <si>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</si>
  <si>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</si>
  <si>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</si>
  <si>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</si>
  <si>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</si>
  <si>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</si>
  <si>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</si>
  <si>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</si>
  <si>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</si>
  <si>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</si>
  <si>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</si>
  <si>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</si>
  <si>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</si>
  <si>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</si>
  <si>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</si>
  <si>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</si>
  <si>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</si>
  <si>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</si>
  <si>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</si>
  <si>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</si>
  <si>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</si>
  <si>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</si>
  <si>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</si>
  <si>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</si>
  <si>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</si>
  <si>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</si>
  <si>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</si>
  <si>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</si>
  <si>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</si>
  <si>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</si>
  <si>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</si>
  <si>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</si>
  <si>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</si>
  <si>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</si>
  <si>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</si>
  <si>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</si>
  <si>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</si>
  <si>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</si>
  <si>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</si>
  <si>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</si>
  <si>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</si>
  <si>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</si>
  <si>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</si>
  <si>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</si>
  <si>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</si>
  <si>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</si>
  <si>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</si>
  <si>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</si>
  <si>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</si>
  <si>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</si>
  <si>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</si>
  <si>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</si>
  <si>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</si>
  <si>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</si>
  <si>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</si>
  <si>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</si>
  <si>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</si>
  <si>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</si>
  <si>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</si>
  <si>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</si>
  <si>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</si>
  <si>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</si>
  <si>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</si>
  <si>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</si>
  <si>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</si>
  <si>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</si>
  <si>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</si>
  <si>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</si>
  <si>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</si>
  <si>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</si>
  <si>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</si>
  <si>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</si>
  <si>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</si>
  <si>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</si>
  <si>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</si>
  <si>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</si>
  <si>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</si>
  <si>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</si>
  <si>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</si>
  <si>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</si>
  <si>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</si>
  <si>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</si>
  <si>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</si>
  <si>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</si>
  <si>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</si>
  <si>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</si>
  <si>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</si>
  <si>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</si>
  <si>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</si>
  <si>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</si>
  <si>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</si>
  <si>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</si>
  <si>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</si>
  <si>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</si>
  <si>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</si>
  <si>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</si>
  <si>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</si>
  <si>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</si>
  <si>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</si>
  <si>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</si>
  <si>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</si>
  <si>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</si>
  <si>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</si>
  <si>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</si>
  <si>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</si>
  <si>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</si>
  <si>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</si>
  <si>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</si>
  <si>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</si>
  <si>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</si>
  <si>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</si>
  <si>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</si>
  <si>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</si>
  <si>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</si>
  <si>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</si>
  <si>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</si>
  <si>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</si>
  <si>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</si>
  <si>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</si>
  <si>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</si>
  <si>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</si>
  <si>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</si>
  <si>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</si>
  <si>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</si>
  <si>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</si>
  <si>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</si>
  <si>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</si>
  <si>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</si>
  <si>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</si>
  <si>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</si>
  <si>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</si>
  <si>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</si>
  <si>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</si>
  <si>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</si>
  <si>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</si>
  <si>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</si>
  <si>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</si>
  <si>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</si>
  <si>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</si>
  <si>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</si>
  <si>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</si>
  <si>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</si>
  <si>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</si>
  <si>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</si>
  <si>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</si>
  <si>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</si>
  <si>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</si>
  <si>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</si>
  <si>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</si>
  <si>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</si>
  <si>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</si>
  <si>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</si>
  <si>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</si>
  <si>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</si>
  <si>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</si>
  <si>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</si>
  <si>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</si>
  <si>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</si>
  <si>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</si>
  <si>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</si>
  <si>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</si>
  <si>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</si>
  <si>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</si>
  <si>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</si>
  <si>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</si>
  <si>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</si>
  <si>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</si>
  <si>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</si>
  <si>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</si>
  <si>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</si>
  <si>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</si>
  <si>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</si>
  <si>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</si>
  <si>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</si>
  <si>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</si>
  <si>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</si>
  <si>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</si>
  <si>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</si>
  <si>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</si>
  <si>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</si>
  <si>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</si>
  <si>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</si>
  <si>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</si>
  <si>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</si>
  <si>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</si>
  <si>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</si>
  <si>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</si>
  <si>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</si>
  <si>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</si>
  <si>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</si>
  <si>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</si>
  <si>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</si>
  <si>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</si>
  <si>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</si>
  <si>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</si>
  <si>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</si>
  <si>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</si>
  <si>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</si>
  <si>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</si>
  <si>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</si>
  <si>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</si>
  <si>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</si>
  <si>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</si>
  <si>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</si>
  <si>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</si>
  <si>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</si>
  <si>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</si>
  <si>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</si>
  <si>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</si>
  <si>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</si>
  <si>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</si>
  <si>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</si>
  <si>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</si>
  <si>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</si>
  <si>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</si>
  <si>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</si>
  <si>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</si>
  <si>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</si>
  <si>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</si>
  <si>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</si>
  <si>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</si>
  <si>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</si>
  <si>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</si>
  <si>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</si>
  <si>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</si>
  <si>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</si>
  <si>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</si>
  <si>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</si>
  <si>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</si>
  <si>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</si>
  <si>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</si>
  <si>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</si>
  <si>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</si>
  <si>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</si>
  <si>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</si>
  <si>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</si>
  <si>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</si>
  <si>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</si>
  <si>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</si>
  <si>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</si>
  <si>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</si>
  <si>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</si>
  <si>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</si>
  <si>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</si>
  <si>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</si>
  <si>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</si>
  <si>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</si>
  <si>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</si>
  <si>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</si>
  <si>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</si>
  <si>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</si>
  <si>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</si>
  <si>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</si>
  <si>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</si>
  <si>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</si>
  <si>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</si>
  <si>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</si>
  <si>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</si>
  <si>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</si>
  <si>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</si>
  <si>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</si>
  <si>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</si>
  <si>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</si>
  <si>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</si>
  <si>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</si>
  <si>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</si>
  <si>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</si>
  <si>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</si>
  <si>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</si>
  <si>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</si>
  <si>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</si>
  <si>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</si>
  <si>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</si>
  <si>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</si>
  <si>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</si>
  <si>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</si>
  <si>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</si>
  <si>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</si>
  <si>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</si>
  <si>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</si>
  <si>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</si>
  <si>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</si>
  <si>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</si>
  <si>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</si>
  <si>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</si>
  <si>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</si>
  <si>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</si>
  <si>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</si>
  <si>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</si>
  <si>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</si>
  <si>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</si>
  <si>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</si>
  <si>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</si>
  <si>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</si>
  <si>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</si>
  <si>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</si>
  <si>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</si>
  <si>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</si>
  <si>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</si>
  <si>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</si>
  <si>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</si>
  <si>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</si>
  <si>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</si>
  <si>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</si>
  <si>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</si>
  <si>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</si>
  <si>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</si>
  <si>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</si>
  <si>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</si>
  <si>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</si>
  <si>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</si>
  <si>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</si>
  <si>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</si>
  <si>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</si>
  <si>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</si>
  <si>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</si>
  <si>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</si>
  <si>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</si>
  <si>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</si>
  <si>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</si>
  <si>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</si>
  <si>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</si>
  <si>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</si>
  <si>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</si>
  <si>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</si>
  <si>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</si>
  <si>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</si>
  <si>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</si>
  <si>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</si>
  <si>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</si>
  <si>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</si>
  <si>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</si>
  <si>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</si>
  <si>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</si>
  <si>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</si>
  <si>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</si>
  <si>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</si>
  <si>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</si>
  <si>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</si>
  <si>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</si>
  <si>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</si>
  <si>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</si>
  <si>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</si>
  <si>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</si>
  <si>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</si>
  <si>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</si>
  <si>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</si>
  <si>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</si>
  <si>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</si>
  <si>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</si>
  <si>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</si>
  <si>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</si>
  <si>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</si>
  <si>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</si>
  <si>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</si>
  <si>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</si>
  <si>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</si>
  <si>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</si>
  <si>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</si>
  <si>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</si>
  <si>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</si>
  <si>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</si>
  <si>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</si>
  <si>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</si>
  <si>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</si>
  <si>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</si>
  <si>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</si>
  <si>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</si>
  <si>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</si>
  <si>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</si>
  <si>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</si>
  <si>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</si>
  <si>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</si>
  <si>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</si>
  <si>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</si>
  <si>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</si>
  <si>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</si>
  <si>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</si>
  <si>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</si>
  <si>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</si>
  <si>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</si>
  <si>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</si>
  <si>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</si>
  <si>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</si>
  <si>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</si>
  <si>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</si>
  <si>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</si>
  <si>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</si>
  <si>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</si>
  <si>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</si>
  <si>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</si>
  <si>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</si>
  <si>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</si>
  <si>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</si>
  <si>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</si>
  <si>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</si>
  <si>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</si>
  <si>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</si>
  <si>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</si>
  <si>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</si>
  <si>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</si>
  <si>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</si>
  <si>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</si>
  <si>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</si>
  <si>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</si>
  <si>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</si>
  <si>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</si>
  <si>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</si>
  <si>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</si>
  <si>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</si>
  <si>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</si>
  <si>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</si>
  <si>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</si>
  <si>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</si>
  <si>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</si>
  <si>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</si>
  <si>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</si>
  <si>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</si>
  <si>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</si>
  <si>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</si>
  <si>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</si>
  <si>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</si>
  <si>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</si>
  <si>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</si>
  <si>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</si>
  <si>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</si>
  <si>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</si>
  <si>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</si>
  <si>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</si>
  <si>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</si>
  <si>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</si>
  <si>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</si>
  <si>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</si>
  <si>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</si>
  <si>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</si>
  <si>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</si>
  <si>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</si>
  <si>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</si>
  <si>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</si>
  <si>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</si>
  <si>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</si>
  <si>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</si>
  <si>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</si>
  <si>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</si>
  <si>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</si>
  <si>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</si>
  <si>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</si>
  <si>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</si>
  <si>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</si>
  <si>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</si>
  <si>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</si>
  <si>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</si>
  <si>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</si>
  <si>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</si>
  <si>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</si>
  <si>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</si>
  <si>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</si>
  <si>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</si>
  <si>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</si>
  <si>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</si>
  <si>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</si>
  <si>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</si>
  <si>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</si>
  <si>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</si>
  <si>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</si>
  <si>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</si>
  <si>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</si>
  <si>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</si>
  <si>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</si>
  <si>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</si>
  <si>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</si>
  <si>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</si>
  <si>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</si>
  <si>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</si>
  <si>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</si>
  <si>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</si>
  <si>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</si>
  <si>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</si>
  <si>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</si>
  <si>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</si>
  <si>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</si>
  <si>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</si>
  <si>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</si>
  <si>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</si>
  <si>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</si>
  <si>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</si>
  <si>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</si>
  <si>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</si>
  <si>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</si>
  <si>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</si>
  <si>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</si>
  <si>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</si>
  <si>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</si>
  <si>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</si>
  <si>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</si>
  <si>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</si>
  <si>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</si>
  <si>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</si>
  <si>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</si>
  <si>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</si>
  <si>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</si>
  <si>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</si>
  <si>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</si>
  <si>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</si>
  <si>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</si>
  <si>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</si>
  <si>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</si>
  <si>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</si>
  <si>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</si>
  <si>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</si>
  <si>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</si>
  <si>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</si>
  <si>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</si>
  <si>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</si>
  <si>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</si>
  <si>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</si>
  <si>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</si>
  <si>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</si>
  <si>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</si>
  <si>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</si>
  <si>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</si>
  <si>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</si>
  <si>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</si>
  <si>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</si>
  <si>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</si>
  <si>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</si>
  <si>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</si>
  <si>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</si>
  <si>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</si>
  <si>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</si>
  <si>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</si>
  <si>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</si>
  <si>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</si>
  <si>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</si>
  <si>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</si>
  <si>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</si>
  <si>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</si>
  <si>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</si>
  <si>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</si>
  <si>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</si>
  <si>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</si>
  <si>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</si>
  <si>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</si>
  <si>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</si>
  <si>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</si>
  <si>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</si>
  <si>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</si>
  <si>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</si>
  <si>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</si>
  <si>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</si>
  <si>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</si>
  <si>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</si>
  <si>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</si>
  <si>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</si>
  <si>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</si>
  <si>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</si>
  <si>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</si>
  <si>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</si>
  <si>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</si>
  <si>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</si>
  <si>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</si>
  <si>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</si>
  <si>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</si>
  <si>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</si>
  <si>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</si>
  <si>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</si>
  <si>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</si>
  <si>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</si>
  <si>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</si>
  <si>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</si>
  <si>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</si>
  <si>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</si>
  <si>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</si>
  <si>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</si>
  <si>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</si>
  <si>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</si>
  <si>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</si>
  <si>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</si>
  <si>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</si>
  <si>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</si>
  <si>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</si>
  <si>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</si>
  <si>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</si>
  <si>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</si>
  <si>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</si>
  <si>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</si>
  <si>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</si>
  <si>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</si>
  <si>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</si>
  <si>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</si>
  <si>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</si>
  <si>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</si>
  <si>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</si>
  <si>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</si>
  <si>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</si>
  <si>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</si>
  <si>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</si>
  <si>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</si>
  <si>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</si>
  <si>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</si>
  <si>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</si>
  <si>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</si>
  <si>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</si>
  <si>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</si>
  <si>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</si>
  <si>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</si>
  <si>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</si>
  <si>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</si>
  <si>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</si>
  <si>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</si>
  <si>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</si>
  <si>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</si>
  <si>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</si>
  <si>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</si>
  <si>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</si>
  <si>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</si>
  <si>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</si>
  <si>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</si>
  <si>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</si>
  <si>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</si>
  <si>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</si>
  <si>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</si>
  <si>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</si>
  <si>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</si>
  <si>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</si>
  <si>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</si>
  <si>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</si>
  <si>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</si>
  <si>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</si>
  <si>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</si>
  <si>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</si>
  <si>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</si>
  <si>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</si>
  <si>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</si>
  <si>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</si>
  <si>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</si>
  <si>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</si>
  <si>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</si>
  <si>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</si>
  <si>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</si>
  <si>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</si>
  <si>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</si>
  <si>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</si>
  <si>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</si>
  <si>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</si>
  <si>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</si>
  <si>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</si>
  <si>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</si>
  <si>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</si>
  <si>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</si>
  <si>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</si>
  <si>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</si>
  <si>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</si>
  <si>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</si>
  <si>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</si>
  <si>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</si>
  <si>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</si>
  <si>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</si>
  <si>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</si>
  <si>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</si>
  <si>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</si>
  <si>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</si>
  <si>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</si>
  <si>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</si>
  <si>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</si>
  <si>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</si>
  <si>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</si>
  <si>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</si>
  <si>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</si>
  <si>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</si>
  <si>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</si>
  <si>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</si>
  <si>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</si>
  <si>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</si>
  <si>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</si>
  <si>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</si>
  <si>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</si>
  <si>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</si>
  <si>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</si>
  <si>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</si>
  <si>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</si>
  <si>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</si>
  <si>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</si>
  <si>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</si>
  <si>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</si>
  <si>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</si>
  <si>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</si>
  <si>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</si>
  <si>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</si>
  <si>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</si>
  <si>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</si>
  <si>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</si>
  <si>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</si>
  <si>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</si>
  <si>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</si>
  <si>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</si>
  <si>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</si>
  <si>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</si>
  <si>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</si>
  <si>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</si>
  <si>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</si>
  <si>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</si>
  <si>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</si>
  <si>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</si>
  <si>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</si>
  <si>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</si>
  <si>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</si>
  <si>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</si>
  <si>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</si>
  <si>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</si>
  <si>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</si>
  <si>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</si>
  <si>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</si>
  <si>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</si>
  <si>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</si>
  <si>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</si>
  <si>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</si>
  <si>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</si>
  <si>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</si>
  <si>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</si>
  <si>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</si>
  <si>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</si>
  <si>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</si>
  <si>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</si>
  <si>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</si>
  <si>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</si>
  <si>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</si>
  <si>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</si>
  <si>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</si>
  <si>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</si>
  <si>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</si>
  <si>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</si>
  <si>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</si>
  <si>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</si>
  <si>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</si>
  <si>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</si>
  <si>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</si>
  <si>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</si>
  <si>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</si>
  <si>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</si>
  <si>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</si>
  <si>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</si>
  <si>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</si>
  <si>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</si>
  <si>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</si>
  <si>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</si>
  <si>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</si>
  <si>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</si>
  <si>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</si>
  <si>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</si>
  <si>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</si>
  <si>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</si>
  <si>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</si>
  <si>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</si>
  <si>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</si>
  <si>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</si>
  <si>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</si>
  <si>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</si>
  <si>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</si>
  <si>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</si>
  <si>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</si>
  <si>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</si>
  <si>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</si>
  <si>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</si>
  <si>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</si>
  <si>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</si>
  <si>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</si>
  <si>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</si>
  <si>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</si>
  <si>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</si>
  <si>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</si>
  <si>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</si>
  <si>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</si>
  <si>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</si>
  <si>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</si>
  <si>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</si>
  <si>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</si>
  <si>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</si>
  <si>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</si>
  <si>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</si>
  <si>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</si>
  <si>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</si>
  <si>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</si>
  <si>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</si>
  <si>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</si>
  <si>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</si>
  <si>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</si>
  <si>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</si>
  <si>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</si>
  <si>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</si>
  <si>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</si>
  <si>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</si>
  <si>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</si>
  <si>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</si>
  <si>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</si>
  <si>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</si>
  <si>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</si>
  <si>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</si>
  <si>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</si>
  <si>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</si>
  <si>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</si>
  <si>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</si>
  <si>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</si>
  <si>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</si>
  <si>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</si>
  <si>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</si>
  <si>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</si>
  <si>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</si>
  <si>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</si>
  <si>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</si>
  <si>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</si>
  <si>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</si>
  <si>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</si>
  <si>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</si>
  <si>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</si>
  <si>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</si>
  <si>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</si>
  <si>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</si>
  <si>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</si>
  <si>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</si>
  <si>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</si>
  <si>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</si>
  <si>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</si>
  <si>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</si>
  <si>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</si>
  <si>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</si>
  <si>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</si>
  <si>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</si>
  <si>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</si>
  <si>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</si>
  <si>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</si>
  <si>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</si>
  <si>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</si>
  <si>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</si>
  <si>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</si>
  <si>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</si>
  <si>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</si>
  <si>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</si>
  <si>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</si>
  <si>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</si>
  <si>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</si>
  <si>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</si>
  <si>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</si>
  <si>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</si>
  <si>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</si>
  <si>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</si>
  <si>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</si>
  <si>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</si>
  <si>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</si>
  <si>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</si>
  <si>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</si>
  <si>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</si>
  <si>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</si>
  <si>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</si>
  <si>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</si>
  <si>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</si>
  <si>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</si>
  <si>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</si>
  <si>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</si>
  <si>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</si>
  <si>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</si>
  <si>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</si>
  <si>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</si>
  <si>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</si>
  <si>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</si>
  <si>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</si>
  <si>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</si>
  <si>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</si>
  <si>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</si>
  <si>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</si>
  <si>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</si>
  <si>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</si>
  <si>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</si>
  <si>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</si>
  <si>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</si>
  <si>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</si>
  <si>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</si>
  <si>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</si>
  <si>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</si>
  <si>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</si>
  <si>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</si>
  <si>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</si>
  <si>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</si>
  <si>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</si>
  <si>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</si>
  <si>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</si>
  <si>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</si>
  <si>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</si>
  <si>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</si>
  <si>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</si>
  <si>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</si>
  <si>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</si>
  <si>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</si>
  <si>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</si>
  <si>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</si>
  <si>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</si>
  <si>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</si>
  <si>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</si>
  <si>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</si>
  <si>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</si>
  <si>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</si>
  <si>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</si>
  <si>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</si>
  <si>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</si>
  <si>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</si>
  <si>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</si>
  <si>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</si>
  <si>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</si>
  <si>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</si>
  <si>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</si>
  <si>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</si>
  <si>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</si>
  <si>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</si>
  <si>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</si>
  <si>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</si>
  <si>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</si>
  <si>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</si>
  <si>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</si>
  <si>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</si>
  <si>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</si>
  <si>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</si>
  <si>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</si>
  <si>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</si>
  <si>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</si>
  <si>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</si>
  <si>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</si>
  <si>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</si>
  <si>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</si>
  <si>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</si>
  <si>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</si>
  <si>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</si>
  <si>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</si>
  <si>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</si>
  <si>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</si>
  <si>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</si>
  <si>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</si>
  <si>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</si>
  <si>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</si>
  <si>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</si>
  <si>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</si>
  <si>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</si>
  <si>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</si>
  <si>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</si>
  <si>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</si>
  <si>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</si>
  <si>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</si>
  <si>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</si>
  <si>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</si>
  <si>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</si>
  <si>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</si>
  <si>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</si>
  <si>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</si>
  <si>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</si>
  <si>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</si>
  <si>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</si>
  <si>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</si>
  <si>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</si>
  <si>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</si>
  <si>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</si>
  <si>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</si>
  <si>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</si>
  <si>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</si>
  <si>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</si>
  <si>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</si>
  <si>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</si>
  <si>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</si>
  <si>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</si>
  <si>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</si>
  <si>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</si>
  <si>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</si>
  <si>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</si>
  <si>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</si>
  <si>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</si>
  <si>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</si>
  <si>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</si>
  <si>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</si>
  <si>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</si>
  <si>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</si>
  <si>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</si>
  <si>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</si>
  <si>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</si>
  <si>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</si>
  <si>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</si>
  <si>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</si>
  <si>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</si>
  <si>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</si>
  <si>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</si>
  <si>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</si>
  <si>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</si>
  <si>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</si>
  <si>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</si>
  <si>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</si>
  <si>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</si>
  <si>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</si>
  <si>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</si>
  <si>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</si>
  <si>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</si>
  <si>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</si>
  <si>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</si>
  <si>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</si>
  <si>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</si>
  <si>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</si>
  <si>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</si>
  <si>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</si>
  <si>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</si>
  <si>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</si>
  <si>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</si>
  <si>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</si>
  <si>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</si>
  <si>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</si>
  <si>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</si>
  <si>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</si>
  <si>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</si>
  <si>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</si>
  <si>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</si>
  <si>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</si>
  <si>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</si>
  <si>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</si>
  <si>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</si>
  <si>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</si>
  <si>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</si>
  <si>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</si>
  <si>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</si>
  <si>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</si>
  <si>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</si>
  <si>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</si>
  <si>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</si>
  <si>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</si>
  <si>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</si>
  <si>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</si>
  <si>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</si>
  <si>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</si>
  <si>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</si>
  <si>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</si>
  <si>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</si>
  <si>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</si>
  <si>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</si>
  <si>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</si>
  <si>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</si>
  <si>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</si>
  <si>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</si>
  <si>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</si>
  <si>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</si>
  <si>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</si>
  <si>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</si>
  <si>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</si>
  <si>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</si>
  <si>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</si>
  <si>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</si>
  <si>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</si>
  <si>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</si>
  <si>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</si>
  <si>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</si>
  <si>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</si>
  <si>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</si>
  <si>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</si>
  <si>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</si>
  <si>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</si>
  <si>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</si>
  <si>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</si>
  <si>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</si>
  <si>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</si>
  <si>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</si>
  <si>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</si>
  <si>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</si>
  <si>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</si>
  <si>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</si>
  <si>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</si>
  <si>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</si>
  <si>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</si>
  <si>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</si>
  <si>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</si>
  <si>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</si>
  <si>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</si>
  <si>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</si>
  <si>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</si>
  <si>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</si>
  <si>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</si>
  <si>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</si>
  <si>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</si>
  <si>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</si>
  <si>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</si>
  <si>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</si>
  <si>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</si>
  <si>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</si>
  <si>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</si>
  <si>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</si>
  <si>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</si>
  <si>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</si>
  <si>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</si>
  <si>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</si>
  <si>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</si>
  <si>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</si>
  <si>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</si>
  <si>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</si>
  <si>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</si>
  <si>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</si>
  <si>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</si>
  <si>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</si>
  <si>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</si>
  <si>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</si>
  <si>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</si>
  <si>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</si>
  <si>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</si>
  <si>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</si>
  <si>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</si>
  <si>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</si>
  <si>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</si>
  <si>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</si>
  <si>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</si>
  <si>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</si>
  <si>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</si>
  <si>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</si>
  <si>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</si>
  <si>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</si>
  <si>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</si>
  <si>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</si>
  <si>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</si>
  <si>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</si>
  <si>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</si>
  <si>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</si>
  <si>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</si>
  <si>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</si>
  <si>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</si>
  <si>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</si>
  <si>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</si>
  <si>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</si>
  <si>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</si>
  <si>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</si>
  <si>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</si>
  <si>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</si>
  <si>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</si>
  <si>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</si>
  <si>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</si>
  <si>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</si>
  <si>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</si>
  <si>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</si>
  <si>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</si>
  <si>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</si>
  <si>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</si>
  <si>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</si>
  <si>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</si>
  <si>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</si>
  <si>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</si>
  <si>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</si>
  <si>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</si>
  <si>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</si>
  <si>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</si>
  <si>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</si>
  <si>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</si>
  <si>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</si>
  <si>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</si>
  <si>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</si>
  <si>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</si>
  <si>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</si>
  <si>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</si>
  <si>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</si>
  <si>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</si>
  <si>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</si>
  <si>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</si>
  <si>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</si>
  <si>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</si>
  <si>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</si>
  <si>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</si>
  <si>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</si>
  <si>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</si>
  <si>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</si>
  <si>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</si>
  <si>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</si>
  <si>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</si>
  <si>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</si>
  <si>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</si>
  <si>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</si>
  <si>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</si>
  <si>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</si>
  <si>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</si>
  <si>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</si>
  <si>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</si>
  <si>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</si>
  <si>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</si>
  <si>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</si>
  <si>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</si>
  <si>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</si>
  <si>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</si>
  <si>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</si>
  <si>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</si>
  <si>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</si>
  <si>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</si>
  <si>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</si>
  <si>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</si>
  <si>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</si>
  <si>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</si>
  <si>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</si>
  <si>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</si>
  <si>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</si>
  <si>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</si>
  <si>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</si>
  <si>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</si>
  <si>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</si>
  <si>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</si>
  <si>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</si>
  <si>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</si>
  <si>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</si>
  <si>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</si>
  <si>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</si>
  <si>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</si>
  <si>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</si>
  <si>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</si>
  <si>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</si>
  <si>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</si>
  <si>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</si>
  <si>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</si>
  <si>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</si>
  <si>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</si>
  <si>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</si>
  <si>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</si>
  <si>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</si>
  <si>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</si>
  <si>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</si>
  <si>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</si>
  <si>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</si>
  <si>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</si>
  <si>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</si>
  <si>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</si>
  <si>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</si>
  <si>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</si>
  <si>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</si>
  <si>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</si>
  <si>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</si>
  <si>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</si>
  <si>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</si>
  <si>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</si>
  <si>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</si>
  <si>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</si>
  <si>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</si>
  <si>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</si>
  <si>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</si>
  <si>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</si>
  <si>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</si>
  <si>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</si>
  <si>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</si>
  <si>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</si>
  <si>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</si>
  <si>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</si>
  <si>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</si>
  <si>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</si>
  <si>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</si>
  <si>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</si>
  <si>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</si>
  <si>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</si>
  <si>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</si>
  <si>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</si>
  <si>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</si>
  <si>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</si>
  <si>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</si>
  <si>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</si>
  <si>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</si>
  <si>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</si>
  <si>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</si>
  <si>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</si>
  <si>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</si>
  <si>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</si>
  <si>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</si>
  <si>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</si>
  <si>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</si>
  <si>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</si>
  <si>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</si>
  <si>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</si>
  <si>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</si>
  <si>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</si>
  <si>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</si>
  <si>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</si>
  <si>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</si>
  <si>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</si>
  <si>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</si>
  <si>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</si>
  <si>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</si>
  <si>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</si>
  <si>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</si>
  <si>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</si>
  <si>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</si>
  <si>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</si>
  <si>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</si>
  <si>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</si>
  <si>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</si>
  <si>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</si>
  <si>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</si>
  <si>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</si>
  <si>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</si>
  <si>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</si>
  <si>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</si>
  <si>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</si>
  <si>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</si>
  <si>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</si>
  <si>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</si>
  <si>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</si>
  <si>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</si>
  <si>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</si>
  <si>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</si>
  <si>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</si>
  <si>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</si>
  <si>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</si>
  <si>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</si>
  <si>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</si>
  <si>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</si>
  <si>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</si>
  <si>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</si>
  <si>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</si>
  <si>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</si>
  <si>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</si>
  <si>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</si>
  <si>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</si>
  <si>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</si>
  <si>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</si>
  <si>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</si>
  <si>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</si>
  <si>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</si>
  <si>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</si>
  <si>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</si>
  <si>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</si>
  <si>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</si>
  <si>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</si>
  <si>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</si>
  <si>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</si>
  <si>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</si>
  <si>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</si>
  <si>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</si>
  <si>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</si>
  <si>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</si>
  <si>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</si>
  <si>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</si>
  <si>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</si>
  <si>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</si>
  <si>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</si>
  <si>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</si>
  <si>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</si>
  <si>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</si>
  <si>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</si>
  <si>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</si>
  <si>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</si>
  <si>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</si>
  <si>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</si>
  <si>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</si>
  <si>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</si>
  <si>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</si>
  <si>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</si>
  <si>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</si>
  <si>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</si>
  <si>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</si>
  <si>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</si>
  <si>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</si>
  <si>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</si>
  <si>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</si>
  <si>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</si>
  <si>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</si>
  <si>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</si>
  <si>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</si>
  <si>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</si>
  <si>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</si>
  <si>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</si>
  <si>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</si>
  <si>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</si>
  <si>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</si>
  <si>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</si>
  <si>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</si>
  <si>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</si>
  <si>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</si>
  <si>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</si>
  <si>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</si>
  <si>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</si>
  <si>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</si>
  <si>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</si>
  <si>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</si>
  <si>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</si>
  <si>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</si>
  <si>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</si>
  <si>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</si>
  <si>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</si>
  <si>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</si>
  <si>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</si>
  <si>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</si>
  <si>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</si>
  <si>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</si>
  <si>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</si>
  <si>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</si>
  <si>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</si>
  <si>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</si>
  <si>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</si>
  <si>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</si>
  <si>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</si>
  <si>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</si>
  <si>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</si>
  <si>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</si>
  <si>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</si>
  <si>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</si>
  <si>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</si>
  <si>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</si>
  <si>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</si>
  <si>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</si>
  <si>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</si>
  <si>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</si>
  <si>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</si>
  <si>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</si>
  <si>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</si>
  <si>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</si>
  <si>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</si>
  <si>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</si>
  <si>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</si>
  <si>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</si>
  <si>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</si>
  <si>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</si>
  <si>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</si>
  <si>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</si>
  <si>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</si>
  <si>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</si>
  <si>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</si>
  <si>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</si>
  <si>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</si>
  <si>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</si>
  <si>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</si>
  <si>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</si>
  <si>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</si>
  <si>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</si>
  <si>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</si>
  <si>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</si>
  <si>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</si>
  <si>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</si>
  <si>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</si>
  <si>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</si>
  <si>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</si>
  <si>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</si>
  <si>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</si>
  <si>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</si>
  <si>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</si>
  <si>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</si>
  <si>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</si>
  <si>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</si>
  <si>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</si>
  <si>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</si>
  <si>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</si>
  <si>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</si>
  <si>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</si>
  <si>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</si>
  <si>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</si>
  <si>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</si>
  <si>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</si>
  <si>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</si>
  <si>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</si>
  <si>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</si>
  <si>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</si>
  <si>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</si>
  <si>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</si>
  <si>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</si>
  <si>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</si>
  <si>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</si>
  <si>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</si>
  <si>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</si>
  <si>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</si>
  <si>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</si>
  <si>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</si>
  <si>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</si>
  <si>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</si>
  <si>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</si>
  <si>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</si>
  <si>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</si>
  <si>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</si>
  <si>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</si>
  <si>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</si>
  <si>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</si>
  <si>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</si>
  <si>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</si>
  <si>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</si>
  <si>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</si>
  <si>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</si>
  <si>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</si>
  <si>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</si>
  <si>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</si>
  <si>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</si>
  <si>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</si>
  <si>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</si>
  <si>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</si>
  <si>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</si>
  <si>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</si>
  <si>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</si>
  <si>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</si>
  <si>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</si>
  <si>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</si>
  <si>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</si>
  <si>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</si>
  <si>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</si>
  <si>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</si>
  <si>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</si>
  <si>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</si>
  <si>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</si>
  <si>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</si>
  <si>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</si>
  <si>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</si>
  <si>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</si>
  <si>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</si>
  <si>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</si>
  <si>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</si>
  <si>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</si>
  <si>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</si>
  <si>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</si>
  <si>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</si>
  <si>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</si>
  <si>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</si>
  <si>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</si>
  <si>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</si>
  <si>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</si>
  <si>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</si>
  <si>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</si>
  <si>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</si>
  <si>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</si>
  <si>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</si>
  <si>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</si>
  <si>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</si>
  <si>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</si>
  <si>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</si>
  <si>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</si>
  <si>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</si>
  <si>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</si>
  <si>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</si>
  <si>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</si>
  <si>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</si>
  <si>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</si>
  <si>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</si>
  <si>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</si>
  <si>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</si>
  <si>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</si>
  <si>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</si>
  <si>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</si>
  <si>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</si>
  <si>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</si>
  <si>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</si>
  <si>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</si>
  <si>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</si>
  <si>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</si>
  <si>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</si>
  <si>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</si>
  <si>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</si>
  <si>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</si>
  <si>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</si>
  <si>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</si>
  <si>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</si>
  <si>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</si>
  <si>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</si>
  <si>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</si>
  <si>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</si>
  <si>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</si>
  <si>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</si>
  <si>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</si>
  <si>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</si>
  <si>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</si>
  <si>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</si>
  <si>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</si>
  <si>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</si>
  <si>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</si>
  <si>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</si>
  <si>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</si>
  <si>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</si>
  <si>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</si>
  <si>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</si>
  <si>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</si>
  <si>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</si>
  <si>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</si>
  <si>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</si>
  <si>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</si>
  <si>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</si>
  <si>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</si>
  <si>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</si>
  <si>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</si>
  <si>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</si>
  <si>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</si>
  <si>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</si>
  <si>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</si>
  <si>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</si>
  <si>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</si>
  <si>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</si>
  <si>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</si>
  <si>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</si>
  <si>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</si>
  <si>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</si>
  <si>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</si>
  <si>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</si>
  <si>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</si>
  <si>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</si>
  <si>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</si>
  <si>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</si>
  <si>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</si>
  <si>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</si>
  <si>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</si>
  <si>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</si>
  <si>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</si>
  <si>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</si>
  <si>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</si>
  <si>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</si>
  <si>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</si>
  <si>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</si>
  <si>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</si>
  <si>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</si>
  <si>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</si>
  <si>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</si>
  <si>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</si>
  <si>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</si>
  <si>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</si>
  <si>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</si>
  <si>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</si>
  <si>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</si>
  <si>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</si>
  <si>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</si>
  <si>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</si>
  <si>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</si>
  <si>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</si>
  <si>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</si>
  <si>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</si>
  <si>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</si>
  <si>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</si>
  <si>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</si>
  <si>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</si>
  <si>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</si>
  <si>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</si>
  <si>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</si>
  <si>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</si>
  <si>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</si>
  <si>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</si>
  <si>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</si>
  <si>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</si>
  <si>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</si>
  <si>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</si>
  <si>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</si>
  <si>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</si>
  <si>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</si>
  <si>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</si>
  <si>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</si>
  <si>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</si>
  <si>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</si>
  <si>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</si>
  <si>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</si>
  <si>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</si>
  <si>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</si>
  <si>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</si>
  <si>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</si>
  <si>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</si>
  <si>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</si>
  <si>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</si>
  <si>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</si>
  <si>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</si>
  <si>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</si>
  <si>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</si>
  <si>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</si>
  <si>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</si>
  <si>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</si>
  <si>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</si>
  <si>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</si>
  <si>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</si>
  <si>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</si>
  <si>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</si>
  <si>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</si>
  <si>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</si>
  <si>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</si>
  <si>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</si>
  <si>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</si>
  <si>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</si>
  <si>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</si>
  <si>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</si>
  <si>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</si>
  <si>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</si>
  <si>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</si>
  <si>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</si>
  <si>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</si>
  <si>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</si>
  <si>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</si>
  <si>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</si>
  <si>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</si>
  <si>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</si>
  <si>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</si>
  <si>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</si>
  <si>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</si>
  <si>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</si>
  <si>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</si>
  <si>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</si>
  <si>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</si>
  <si>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</si>
  <si>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</si>
  <si>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</si>
  <si>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</si>
  <si>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</si>
  <si>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</si>
  <si>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</si>
  <si>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</si>
  <si>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</si>
  <si>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</si>
  <si>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</si>
  <si>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</si>
  <si>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</si>
  <si>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</si>
  <si>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</si>
  <si>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</si>
  <si>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</si>
  <si>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</si>
  <si>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</si>
  <si>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</si>
  <si>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</si>
  <si>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</si>
  <si>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</si>
  <si>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</si>
  <si>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</si>
  <si>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</si>
  <si>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</si>
  <si>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</si>
  <si>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</si>
  <si>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</si>
  <si>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</si>
  <si>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</si>
  <si>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</si>
  <si>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</si>
  <si>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</si>
  <si>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</si>
  <si>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</si>
  <si>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</si>
  <si>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</si>
  <si>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</si>
  <si>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</si>
  <si>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</si>
  <si>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</si>
  <si>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</si>
  <si>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</si>
  <si>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</si>
  <si>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</si>
  <si>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</si>
  <si>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</si>
  <si>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</si>
  <si>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</si>
  <si>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</si>
  <si>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</si>
  <si>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</si>
  <si>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</si>
  <si>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</si>
  <si>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</si>
  <si>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</si>
  <si>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</si>
  <si>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</si>
  <si>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</si>
  <si>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</si>
  <si>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</si>
  <si>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</si>
  <si>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</si>
  <si>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</si>
  <si>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</si>
  <si>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</si>
  <si>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</si>
  <si>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</si>
  <si>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</si>
  <si>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</si>
  <si>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</si>
  <si>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</si>
  <si>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</si>
  <si>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</si>
  <si>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</si>
  <si>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</si>
  <si>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</si>
  <si>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</si>
  <si>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</si>
  <si>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</si>
  <si>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</si>
  <si>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</si>
  <si>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</si>
  <si>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</si>
  <si>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</si>
  <si>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</si>
  <si>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</si>
  <si>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</si>
  <si>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</si>
  <si>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</si>
  <si>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</si>
  <si>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</si>
  <si>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</si>
  <si>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</si>
  <si>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</si>
  <si>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</si>
  <si>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</si>
  <si>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</si>
  <si>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</si>
  <si>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</si>
  <si>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</si>
  <si>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</si>
  <si>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</si>
  <si>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</si>
  <si>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</si>
  <si>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</si>
  <si>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</si>
  <si>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</si>
  <si>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</si>
  <si>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</si>
  <si>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</si>
  <si>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</si>
  <si>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</si>
  <si>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</si>
  <si>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</si>
  <si>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</si>
  <si>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</si>
  <si>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</si>
  <si>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</si>
  <si>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</si>
  <si>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</si>
  <si>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</si>
  <si>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</si>
  <si>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</si>
  <si>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</si>
  <si>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</si>
  <si>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</si>
  <si>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</si>
  <si>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</si>
  <si>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</si>
  <si>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</si>
  <si>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</si>
  <si>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</si>
  <si>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</si>
  <si>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</si>
  <si>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</si>
  <si>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</si>
  <si>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</si>
  <si>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</si>
  <si>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</si>
  <si>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</si>
  <si>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</si>
  <si>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</si>
  <si>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</si>
  <si>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</si>
  <si>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</si>
  <si>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</si>
  <si>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</si>
  <si>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</si>
  <si>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</si>
  <si>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</si>
  <si>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</si>
  <si>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</si>
  <si>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</si>
  <si>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</si>
  <si>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</si>
  <si>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</si>
  <si>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</si>
  <si>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</si>
  <si>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</si>
  <si>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</si>
  <si>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</si>
  <si>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</si>
  <si>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</si>
  <si>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</si>
  <si>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</si>
  <si>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</si>
  <si>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</si>
  <si>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</si>
  <si>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</si>
  <si>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</si>
  <si>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</si>
  <si>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</si>
  <si>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</si>
  <si>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</si>
  <si>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</si>
  <si>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</si>
  <si>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</si>
  <si>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</si>
  <si>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</si>
  <si>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</si>
  <si>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</si>
  <si>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</si>
  <si>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</si>
  <si>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</si>
  <si>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</si>
  <si>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</si>
  <si>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</si>
  <si>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</si>
  <si>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</si>
  <si>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</si>
  <si>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</si>
  <si>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</si>
  <si>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</si>
  <si>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</si>
  <si>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</si>
  <si>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</si>
  <si>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</si>
  <si>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</si>
  <si>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</si>
  <si>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</si>
  <si>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</si>
  <si>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</si>
  <si>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</si>
  <si>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</si>
  <si>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</si>
  <si>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</si>
  <si>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</si>
  <si>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</si>
  <si>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</si>
  <si>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</si>
  <si>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</si>
  <si>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</si>
  <si>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</si>
  <si>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</si>
  <si>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</si>
  <si>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</si>
  <si>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</si>
  <si>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</si>
  <si>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</si>
  <si>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</si>
  <si>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</si>
  <si>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</si>
  <si>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</si>
  <si>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</si>
  <si>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</si>
  <si>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</si>
  <si>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</si>
  <si>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</si>
  <si>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</si>
  <si>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</si>
  <si>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</si>
  <si>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</si>
  <si>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</si>
  <si>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</si>
  <si>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</si>
  <si>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</si>
  <si>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</si>
  <si>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</si>
  <si>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</si>
  <si>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</si>
  <si>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</si>
  <si>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</si>
  <si>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</si>
  <si>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</si>
  <si>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</si>
  <si>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</si>
  <si>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</si>
  <si>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</si>
  <si>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</si>
  <si>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</si>
  <si>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</si>
  <si>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</si>
  <si>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</si>
  <si>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</si>
  <si>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</si>
  <si>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</si>
  <si>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</si>
  <si>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</si>
  <si>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</si>
  <si>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</si>
  <si>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</si>
  <si>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</si>
  <si>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</si>
  <si>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</si>
  <si>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</si>
  <si>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</si>
  <si>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</si>
  <si>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</si>
  <si>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</si>
  <si>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</si>
  <si>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</si>
  <si>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</si>
  <si>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</si>
  <si>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</si>
  <si>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</si>
  <si>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</si>
  <si>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</si>
  <si>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</si>
  <si>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</si>
  <si>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</si>
  <si>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</si>
  <si>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</si>
  <si>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</si>
  <si>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</si>
  <si>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</si>
  <si>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</si>
  <si>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</si>
  <si>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</si>
  <si>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</si>
  <si>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</si>
  <si>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</si>
  <si>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</si>
  <si>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</si>
  <si>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</si>
  <si>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</si>
  <si>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</si>
  <si>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</si>
  <si>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</si>
  <si>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</si>
  <si>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</si>
  <si>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</si>
  <si>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</si>
  <si>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</si>
  <si>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</si>
  <si>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</si>
  <si>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</si>
  <si>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</si>
  <si>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</si>
  <si>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</si>
  <si>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</si>
  <si>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</si>
  <si>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</si>
  <si>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</si>
  <si>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</si>
  <si>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</si>
  <si>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</si>
  <si>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</si>
  <si>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</si>
  <si>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</si>
  <si>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</si>
  <si>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</si>
  <si>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</si>
  <si>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</si>
  <si>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</si>
  <si>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</si>
  <si>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</si>
  <si>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</si>
  <si>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</si>
  <si>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</si>
  <si>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</si>
  <si>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</si>
  <si>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</si>
  <si>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</si>
  <si>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</si>
  <si>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</si>
  <si>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</si>
  <si>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</si>
  <si>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</si>
  <si>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</si>
  <si>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</si>
  <si>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</si>
  <si>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</si>
  <si>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</si>
  <si>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</si>
  <si>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</si>
  <si>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</si>
  <si>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</si>
  <si>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</si>
  <si>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</si>
  <si>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</si>
  <si>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</si>
  <si>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</si>
  <si>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</si>
  <si>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</si>
  <si>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</si>
  <si>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</si>
  <si>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</si>
  <si>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</si>
  <si>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</si>
  <si>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</si>
  <si>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</si>
  <si>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</si>
  <si>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</si>
  <si>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</si>
  <si>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</si>
  <si>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</si>
  <si>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</si>
  <si>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</si>
  <si>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</si>
  <si>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</si>
  <si>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</si>
  <si>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</si>
  <si>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</si>
  <si>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</si>
  <si>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</si>
  <si>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</si>
  <si>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</si>
  <si>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</si>
  <si>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</si>
  <si>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</si>
  <si>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</si>
  <si>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</si>
  <si>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</si>
  <si>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</si>
  <si>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</si>
  <si>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</si>
  <si>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</si>
  <si>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</si>
  <si>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</si>
  <si>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</si>
  <si>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</si>
  <si>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</si>
  <si>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</si>
  <si>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</si>
  <si>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</si>
  <si>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</si>
  <si>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</si>
  <si>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</si>
  <si>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</si>
  <si>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</si>
  <si>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</si>
  <si>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</si>
  <si>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</si>
  <si>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</si>
  <si>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</si>
  <si>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</si>
  <si>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</si>
  <si>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</si>
  <si>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</si>
  <si>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</si>
  <si>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</si>
  <si>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</si>
  <si>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</si>
  <si>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</si>
  <si>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</si>
  <si>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</si>
  <si>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</si>
  <si>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</si>
  <si>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</si>
  <si>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</si>
  <si>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</si>
  <si>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</si>
  <si>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</si>
  <si>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</si>
  <si>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</si>
  <si>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</si>
  <si>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</si>
  <si>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</si>
  <si>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</si>
  <si>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</si>
  <si>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</si>
  <si>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</si>
  <si>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</si>
  <si>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</si>
  <si>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</si>
  <si>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</si>
  <si>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</si>
  <si>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</si>
  <si>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</si>
  <si>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</si>
  <si>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</si>
  <si>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</si>
  <si>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</si>
  <si>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</si>
  <si>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</si>
  <si>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</si>
  <si>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</si>
  <si>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</si>
  <si>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</si>
  <si>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</si>
  <si>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</si>
  <si>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</si>
  <si>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</si>
  <si>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</si>
  <si>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</si>
  <si>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</si>
  <si>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</si>
  <si>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</si>
  <si>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</si>
  <si>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</si>
  <si>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</si>
  <si>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</si>
  <si>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</si>
  <si>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</si>
  <si>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</si>
  <si>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</si>
  <si>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</si>
  <si>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</si>
  <si>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</si>
  <si>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</si>
  <si>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</si>
  <si>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</si>
  <si>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</si>
  <si>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</si>
  <si>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</si>
  <si>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</si>
  <si>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</si>
  <si>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</si>
  <si>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</si>
  <si>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</si>
  <si>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</si>
  <si>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</si>
  <si>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</si>
  <si>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</si>
  <si>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</si>
  <si>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</si>
  <si>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</si>
  <si>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</si>
  <si>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</si>
  <si>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</si>
  <si>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</si>
  <si>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</si>
  <si>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</si>
  <si>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</si>
  <si>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</si>
  <si>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</si>
  <si>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</si>
  <si>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</si>
  <si>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</si>
  <si>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</si>
  <si>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</si>
  <si>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</si>
  <si>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</si>
  <si>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</si>
  <si>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</si>
  <si>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</si>
  <si>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</si>
  <si>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</si>
  <si>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</si>
  <si>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</si>
  <si>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</si>
  <si>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</si>
  <si>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</si>
  <si>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</si>
  <si>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</si>
  <si>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</si>
  <si>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</si>
  <si>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</si>
  <si>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</si>
  <si>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</si>
  <si>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</si>
  <si>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</si>
  <si>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</si>
  <si>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</si>
  <si>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</si>
  <si>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</si>
  <si>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</si>
  <si>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</si>
  <si>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</si>
  <si>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</si>
  <si>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</si>
  <si>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</si>
  <si>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</si>
  <si>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</si>
  <si>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</si>
  <si>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</si>
  <si>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</si>
  <si>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</si>
  <si>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</si>
  <si>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</si>
  <si>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</si>
  <si>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</si>
  <si>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</si>
  <si>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</si>
  <si>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</si>
  <si>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</si>
  <si>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</si>
  <si>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</si>
  <si>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</si>
  <si>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</si>
  <si>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</si>
  <si>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</si>
  <si>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</si>
  <si>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</si>
  <si>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</si>
  <si>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</si>
  <si>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</si>
  <si>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</si>
  <si>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</si>
  <si>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</si>
  <si>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</si>
  <si>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</si>
  <si>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</si>
  <si>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</si>
  <si>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</si>
  <si>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</si>
  <si>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</si>
  <si>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</si>
  <si>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</si>
  <si>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</si>
  <si>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</si>
  <si>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</si>
  <si>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</si>
  <si>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</si>
  <si>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</si>
  <si>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</si>
  <si>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</si>
  <si>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</si>
  <si>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</si>
  <si>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</si>
  <si>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</si>
  <si>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</si>
  <si>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</si>
  <si>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</si>
  <si>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</si>
  <si>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</si>
  <si>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</si>
  <si>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</si>
  <si>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</si>
  <si>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</si>
  <si>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</si>
  <si>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</si>
  <si>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</si>
  <si>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</si>
  <si>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</si>
  <si>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</si>
  <si>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</si>
  <si>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</si>
  <si>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</si>
  <si>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</si>
  <si>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</si>
  <si>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</si>
  <si>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</si>
  <si>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</si>
  <si>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</si>
  <si>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</si>
  <si>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</si>
  <si>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</si>
  <si>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</si>
  <si>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</si>
  <si>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</si>
  <si>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</si>
  <si>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</si>
  <si>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</si>
  <si>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</si>
  <si>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</si>
  <si>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</si>
  <si>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</si>
  <si>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</si>
  <si>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</si>
  <si>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</si>
  <si>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</si>
  <si>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</si>
  <si>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</si>
  <si>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</si>
  <si>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</si>
  <si>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</si>
  <si>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</si>
  <si>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</si>
  <si>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</si>
  <si>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</si>
  <si>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</si>
  <si>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</si>
  <si>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</si>
  <si>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</si>
  <si>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</si>
  <si>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</si>
  <si>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</si>
  <si>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</si>
  <si>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</si>
  <si>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</si>
  <si>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</si>
  <si>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</si>
  <si>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</si>
  <si>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</si>
  <si>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</si>
  <si>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</si>
  <si>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</si>
  <si>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</si>
  <si>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</si>
  <si>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</si>
  <si>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</si>
  <si>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</si>
  <si>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</si>
  <si>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</si>
  <si>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</si>
  <si>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</si>
  <si>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</si>
  <si>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</si>
  <si>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</si>
  <si>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</si>
  <si>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</si>
  <si>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</si>
  <si>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</si>
  <si>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</si>
  <si>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</si>
  <si>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</si>
  <si>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</si>
  <si>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</si>
  <si>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</si>
  <si>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</si>
  <si>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</si>
  <si>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</si>
  <si>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</si>
  <si>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</si>
  <si>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</si>
  <si>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</si>
  <si>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</si>
  <si>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</si>
  <si>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</si>
  <si>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</si>
  <si>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</si>
  <si>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</si>
  <si>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</si>
  <si>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</si>
  <si>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</si>
  <si>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</si>
  <si>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</si>
  <si>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</si>
  <si>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</si>
  <si>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</si>
  <si>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</si>
  <si>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</si>
  <si>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</si>
  <si>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</si>
  <si>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</si>
  <si>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</si>
  <si>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</si>
  <si>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</si>
  <si>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</si>
  <si>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</si>
  <si>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</si>
  <si>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</si>
  <si>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</si>
  <si>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</si>
  <si>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</si>
  <si>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</si>
  <si>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</si>
  <si>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</si>
  <si>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</si>
  <si>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</si>
  <si>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</si>
  <si>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</si>
  <si>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</si>
  <si>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</si>
  <si>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</si>
  <si>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</si>
  <si>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</si>
  <si>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</si>
  <si>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</si>
  <si>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</si>
  <si>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</si>
  <si>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</si>
  <si>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</si>
  <si>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</si>
  <si>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</si>
  <si>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</si>
  <si>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</si>
  <si>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</si>
  <si>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</si>
  <si>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</si>
  <si>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</si>
  <si>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</si>
  <si>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</si>
  <si>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</si>
  <si>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</si>
  <si>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</si>
  <si>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</si>
  <si>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</si>
  <si>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</si>
  <si>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</si>
  <si>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</si>
  <si>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</si>
  <si>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</si>
  <si>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</si>
  <si>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</si>
  <si>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</si>
  <si>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</si>
  <si>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</si>
  <si>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</si>
  <si>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</si>
  <si>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</si>
  <si>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</si>
  <si>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</si>
  <si>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</si>
  <si>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</si>
  <si>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</si>
  <si>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</si>
  <si>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</si>
  <si>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</si>
  <si>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</si>
  <si>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</si>
  <si>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</si>
  <si>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</si>
  <si>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</si>
  <si>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</si>
  <si>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</si>
  <si>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</si>
  <si>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</si>
  <si>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</si>
  <si>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</si>
  <si>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</si>
  <si>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</si>
  <si>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</si>
  <si>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</si>
  <si>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</si>
  <si>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</si>
  <si>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</si>
  <si>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</si>
  <si>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</si>
  <si>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</si>
  <si>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</si>
  <si>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</si>
  <si>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</si>
  <si>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</si>
  <si>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</si>
  <si>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</si>
  <si>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</si>
  <si>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</si>
  <si>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</si>
  <si>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</si>
  <si>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</si>
  <si>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</si>
  <si>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</si>
  <si>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</si>
  <si>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</si>
  <si>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</si>
  <si>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</si>
  <si>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</si>
  <si>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</si>
  <si>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</si>
  <si>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</si>
  <si>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</si>
  <si>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</si>
  <si>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</si>
  <si>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</si>
  <si>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</si>
  <si>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</si>
  <si>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</si>
  <si>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</si>
  <si>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</si>
  <si>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</si>
  <si>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</si>
  <si>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</si>
  <si>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</si>
  <si>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</si>
  <si>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</si>
  <si>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</si>
  <si>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</si>
  <si>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</si>
  <si>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</si>
  <si>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</si>
  <si>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</si>
  <si>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</si>
  <si>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</si>
  <si>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</si>
  <si>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</si>
  <si>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</si>
  <si>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</si>
  <si>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</si>
  <si>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</si>
  <si>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</si>
  <si>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</si>
  <si>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</si>
  <si>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</si>
  <si>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</si>
  <si>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</si>
  <si>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</si>
  <si>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</si>
  <si>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</si>
  <si>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</si>
  <si>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</si>
  <si>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</si>
  <si>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</si>
  <si>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</si>
  <si>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</si>
  <si>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</si>
  <si>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</si>
  <si>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</si>
  <si>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</si>
  <si>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</si>
  <si>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</si>
  <si>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</si>
  <si>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</si>
  <si>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</si>
  <si>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</si>
  <si>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</si>
  <si>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</si>
  <si>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</si>
  <si>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</si>
  <si>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</si>
  <si>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</si>
  <si>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</si>
  <si>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</si>
  <si>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</si>
  <si>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</si>
  <si>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</si>
  <si>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</si>
  <si>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</si>
  <si>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</si>
  <si>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</si>
  <si>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</si>
  <si>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</si>
  <si>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</si>
  <si>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</si>
  <si>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</si>
  <si>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</si>
  <si>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</si>
  <si>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</si>
  <si>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</si>
  <si>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</si>
  <si>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</si>
  <si>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</si>
  <si>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</si>
  <si>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</si>
  <si>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</si>
  <si>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</si>
  <si>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</si>
  <si>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</si>
  <si>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</si>
  <si>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</si>
  <si>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</si>
  <si>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</si>
  <si>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</si>
  <si>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</si>
  <si>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</si>
  <si>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</si>
  <si>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</si>
  <si>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</si>
  <si>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</si>
  <si>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</si>
  <si>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</si>
  <si>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</si>
  <si>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</si>
  <si>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</si>
  <si>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</si>
  <si>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</si>
  <si>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</si>
  <si>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</si>
  <si>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</si>
  <si>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</si>
  <si>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</si>
  <si>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</si>
  <si>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</si>
  <si>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</si>
  <si>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</si>
  <si>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</si>
  <si>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</si>
  <si>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</si>
  <si>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</si>
  <si>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</si>
  <si>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</si>
  <si>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</si>
  <si>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</si>
  <si>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</si>
  <si>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</si>
  <si>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</si>
  <si>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</si>
  <si>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</si>
  <si>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</si>
  <si>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</si>
  <si>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</si>
  <si>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</si>
  <si>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</si>
  <si>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</si>
  <si>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</si>
  <si>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</si>
  <si>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</si>
  <si>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</si>
  <si>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</si>
  <si>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</si>
  <si>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</si>
  <si>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</si>
  <si>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</si>
  <si>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</si>
  <si>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</si>
  <si>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</si>
  <si>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</si>
  <si>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</si>
  <si>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</si>
  <si>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</si>
  <si>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</si>
  <si>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</si>
  <si>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</si>
  <si>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</si>
  <si>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</si>
  <si>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</si>
  <si>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</si>
  <si>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</si>
  <si>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</si>
  <si>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</si>
  <si>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</si>
  <si>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</si>
  <si>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</si>
  <si>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</si>
  <si>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</si>
  <si>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</si>
  <si>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</si>
  <si>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</si>
  <si>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</si>
  <si>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</si>
  <si>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</si>
  <si>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</si>
  <si>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</si>
  <si>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</si>
  <si>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</si>
  <si>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</si>
  <si>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</si>
  <si>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</si>
  <si>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</si>
  <si>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</si>
  <si>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</si>
  <si>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</si>
  <si>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</si>
  <si>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</si>
  <si>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</si>
  <si>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</si>
  <si>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</si>
  <si>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</si>
  <si>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</si>
  <si>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</si>
  <si>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</si>
  <si>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</si>
  <si>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</si>
  <si>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</si>
  <si>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</si>
  <si>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</si>
  <si>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</si>
  <si>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</si>
  <si>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</si>
  <si>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</si>
  <si>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</si>
  <si>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</si>
  <si>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</si>
  <si>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</si>
  <si>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</si>
  <si>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</si>
  <si>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</si>
  <si>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</si>
  <si>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</si>
  <si>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</si>
  <si>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</si>
  <si>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</si>
  <si>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</si>
  <si>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</si>
  <si>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</si>
  <si>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</si>
  <si>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</si>
  <si>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</si>
  <si>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</si>
  <si>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</si>
  <si>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</si>
  <si>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</si>
  <si>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</si>
  <si>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</si>
  <si>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</si>
  <si>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</si>
  <si>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</si>
  <si>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</si>
  <si>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</si>
  <si>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</si>
  <si>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</si>
  <si>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</si>
  <si>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</si>
  <si>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</si>
  <si>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</si>
  <si>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</si>
  <si>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</si>
  <si>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</si>
  <si>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</si>
  <si>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</si>
  <si>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</si>
  <si>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</si>
  <si>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</si>
  <si>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</si>
  <si>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</si>
  <si>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</si>
  <si>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</si>
  <si>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</si>
  <si>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</si>
  <si>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</si>
  <si>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</si>
  <si>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</si>
  <si>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</si>
  <si>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</si>
  <si>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</si>
  <si>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</si>
  <si>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</si>
  <si>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</si>
  <si>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</si>
  <si>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</si>
  <si>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</si>
  <si>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</si>
  <si>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</si>
  <si>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</si>
  <si>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</si>
  <si>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</si>
  <si>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</si>
  <si>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</si>
  <si>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</si>
  <si>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</si>
  <si>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</si>
  <si>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</si>
  <si>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</si>
  <si>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</si>
  <si>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</si>
  <si>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</si>
  <si>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</si>
  <si>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</si>
  <si>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</si>
  <si>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</si>
  <si>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</si>
  <si>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</si>
  <si>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</si>
  <si>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</si>
  <si>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</si>
  <si>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</si>
  <si>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</si>
  <si>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</si>
  <si>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</si>
  <si>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</si>
  <si>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</si>
  <si>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</si>
  <si>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</si>
  <si>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</si>
  <si>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</si>
  <si>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</si>
  <si>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</si>
  <si>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</si>
  <si>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</si>
  <si>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</si>
  <si>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</si>
  <si>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</si>
  <si>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</si>
  <si>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</si>
  <si>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</si>
  <si>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</si>
  <si>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</si>
  <si>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</si>
  <si>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</si>
  <si>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</si>
  <si>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</si>
  <si>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</si>
  <si>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</si>
  <si>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</si>
  <si>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</si>
  <si>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</si>
  <si>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</si>
  <si>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</si>
  <si>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</si>
  <si>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</si>
  <si>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</si>
  <si>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</si>
  <si>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</si>
  <si>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</si>
  <si>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</si>
  <si>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</si>
  <si>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</si>
  <si>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</si>
  <si>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</si>
  <si>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</si>
  <si>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</si>
  <si>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</si>
  <si>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</si>
  <si>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</si>
  <si>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</si>
  <si>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</si>
  <si>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</si>
  <si>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</si>
  <si>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</si>
  <si>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</si>
  <si>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</si>
  <si>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</si>
  <si>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</si>
  <si>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</si>
  <si>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</si>
  <si>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</si>
  <si>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</si>
  <si>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</si>
  <si>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</si>
  <si>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</si>
  <si>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</si>
  <si>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</si>
  <si>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</si>
  <si>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</si>
  <si>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</si>
  <si>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</si>
  <si>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</si>
  <si>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</si>
  <si>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</si>
  <si>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</si>
  <si>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</si>
  <si>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</si>
  <si>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</si>
  <si>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</si>
  <si>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</si>
  <si>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</si>
  <si>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</si>
  <si>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</si>
  <si>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</si>
  <si>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</si>
  <si>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</si>
  <si>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</si>
  <si>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</si>
  <si>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</si>
  <si>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</si>
  <si>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</si>
  <si>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</si>
  <si>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</si>
  <si>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</si>
  <si>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</si>
  <si>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</si>
  <si>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</si>
  <si>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</si>
  <si>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</si>
  <si>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</si>
  <si>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</si>
  <si>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</si>
  <si>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</si>
  <si>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</si>
  <si>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</si>
  <si>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</si>
  <si>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</si>
  <si>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</si>
  <si>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</si>
  <si>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</si>
  <si>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</si>
  <si>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</si>
  <si>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</si>
  <si>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</si>
  <si>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</si>
  <si>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</si>
  <si>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</si>
  <si>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</si>
  <si>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</si>
  <si>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</si>
  <si>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</si>
  <si>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</si>
  <si>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</si>
  <si>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</si>
  <si>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</si>
  <si>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</si>
  <si>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</si>
  <si>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</si>
  <si>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</si>
  <si>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</si>
  <si>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</si>
  <si>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</si>
  <si>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</si>
  <si>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</si>
  <si>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</si>
  <si>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</si>
  <si>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</si>
  <si>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</si>
  <si>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</si>
  <si>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</si>
  <si>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</si>
  <si>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</si>
  <si>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</si>
  <si>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</si>
  <si>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</si>
  <si>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</si>
  <si>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</si>
  <si>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</si>
  <si>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</si>
  <si>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</si>
  <si>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</si>
  <si>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</si>
  <si>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</si>
  <si>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</si>
  <si>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</si>
  <si>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</si>
  <si>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</si>
  <si>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</si>
  <si>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</si>
  <si>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</si>
  <si>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</si>
  <si>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</si>
  <si>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</si>
  <si>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</si>
  <si>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</si>
  <si>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</si>
  <si>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</si>
  <si>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</si>
  <si>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</si>
  <si>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</si>
  <si>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</si>
  <si>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</si>
  <si>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</si>
  <si>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</si>
  <si>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</si>
  <si>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</si>
  <si>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</si>
  <si>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</si>
  <si>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</si>
  <si>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</si>
  <si>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</si>
  <si>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</si>
  <si>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</si>
  <si>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</si>
  <si>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</si>
  <si>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</si>
  <si>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</si>
  <si>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</si>
  <si>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</si>
  <si>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</si>
  <si>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</si>
  <si>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</si>
  <si>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</si>
  <si>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</si>
  <si>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</si>
  <si>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</si>
  <si>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</si>
  <si>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</si>
  <si>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</si>
  <si>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</si>
  <si>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</si>
  <si>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</si>
  <si>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</si>
  <si>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</si>
  <si>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</si>
  <si>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</si>
  <si>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</si>
  <si>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</si>
  <si>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</si>
  <si>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</si>
  <si>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</si>
  <si>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</si>
  <si>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</si>
  <si>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</si>
  <si>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</si>
  <si>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</si>
  <si>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</si>
  <si>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</si>
  <si>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</si>
  <si>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</si>
  <si>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</si>
  <si>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</si>
  <si>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</si>
  <si>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</si>
  <si>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</si>
  <si>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</si>
  <si>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</si>
  <si>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</si>
  <si>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</si>
  <si>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</si>
  <si>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</si>
  <si>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</si>
  <si>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</si>
  <si>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</si>
  <si>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</si>
  <si>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</si>
  <si>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</si>
  <si>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</si>
  <si>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</si>
  <si>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</si>
  <si>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</si>
  <si>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</si>
  <si>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</si>
  <si>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</si>
  <si>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</si>
  <si>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</si>
  <si>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</si>
  <si>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</si>
  <si>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</si>
  <si>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</si>
  <si>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</si>
  <si>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</si>
  <si>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</si>
  <si>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</si>
  <si>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</si>
  <si>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</si>
  <si>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</si>
  <si>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</si>
  <si>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</si>
  <si>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</si>
  <si>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</si>
  <si>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</si>
  <si>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</si>
  <si>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</si>
  <si>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</si>
  <si>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</si>
  <si>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</si>
  <si>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</si>
  <si>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</si>
  <si>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</si>
  <si>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</si>
  <si>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</si>
  <si>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</si>
  <si>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</si>
  <si>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</si>
  <si>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</si>
  <si>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</si>
  <si>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</si>
  <si>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</si>
  <si>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</si>
  <si>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</si>
  <si>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</si>
  <si>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</si>
  <si>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</si>
  <si>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</si>
  <si>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</si>
  <si>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</si>
  <si>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</si>
  <si>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</si>
  <si>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</si>
  <si>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</si>
  <si>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</si>
  <si>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</si>
  <si>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</si>
  <si>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</si>
  <si>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</si>
  <si>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</si>
  <si>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</si>
  <si>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</si>
  <si>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</si>
  <si>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</si>
  <si>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</si>
  <si>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</si>
  <si>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</si>
  <si>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</si>
  <si>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</si>
  <si>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</si>
  <si>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</si>
  <si>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</si>
  <si>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</si>
  <si>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</si>
  <si>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</si>
  <si>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</si>
  <si>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</si>
  <si>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</si>
  <si>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</si>
  <si>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</si>
  <si>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</si>
  <si>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</si>
  <si>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</si>
  <si>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</si>
  <si>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</si>
  <si>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</si>
  <si>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</si>
  <si>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</si>
  <si>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</si>
  <si>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</si>
  <si>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</si>
  <si>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</si>
  <si>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</si>
  <si>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</si>
  <si>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</si>
  <si>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</si>
  <si>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</si>
  <si>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</si>
  <si>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</si>
  <si>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</si>
  <si>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</si>
  <si>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</si>
  <si>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</si>
  <si>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</si>
  <si>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</si>
  <si>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</si>
  <si>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</si>
  <si>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</si>
  <si>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</si>
  <si>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</si>
  <si>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</si>
  <si>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</si>
  <si>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</si>
  <si>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</si>
  <si>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</si>
  <si>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</si>
  <si>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</si>
  <si>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</si>
  <si>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</si>
  <si>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</si>
  <si>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</si>
  <si>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</si>
  <si>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</si>
  <si>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</si>
  <si>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</si>
  <si>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</si>
  <si>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</si>
  <si>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</si>
  <si>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</si>
  <si>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</si>
  <si>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</si>
  <si>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</si>
  <si>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</si>
  <si>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</si>
  <si>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</si>
  <si>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</si>
  <si>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</si>
  <si>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</si>
  <si>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</si>
  <si>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</si>
  <si>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</si>
  <si>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</si>
  <si>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</si>
  <si>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</si>
  <si>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</si>
  <si>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</si>
  <si>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</si>
  <si>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</si>
  <si>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</si>
  <si>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</si>
  <si>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</si>
  <si>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</si>
  <si>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</si>
  <si>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</si>
  <si>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</si>
  <si>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</si>
  <si>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</si>
  <si>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</si>
  <si>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</si>
  <si>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</si>
  <si>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</si>
  <si>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</si>
  <si>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</si>
  <si>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</si>
  <si>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</si>
  <si>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</si>
  <si>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</si>
  <si>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</si>
  <si>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</si>
  <si>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</si>
  <si>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</si>
  <si>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</si>
  <si>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</si>
  <si>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</si>
  <si>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</si>
  <si>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</si>
  <si>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</si>
  <si>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</si>
  <si>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</si>
  <si>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</si>
  <si>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</si>
  <si>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</si>
  <si>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</si>
  <si>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</si>
  <si>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</si>
  <si>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</si>
  <si>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</si>
  <si>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</si>
  <si>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</si>
  <si>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</si>
  <si>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</si>
  <si>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</si>
  <si>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</si>
  <si>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</si>
  <si>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</si>
  <si>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</si>
  <si>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</si>
  <si>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</si>
  <si>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</si>
  <si>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</si>
  <si>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</si>
  <si>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</si>
  <si>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</si>
  <si>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</si>
  <si>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</si>
  <si>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</si>
  <si>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</si>
  <si>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</si>
  <si>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</si>
  <si>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</si>
  <si>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</si>
  <si>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</si>
  <si>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</si>
  <si>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</si>
  <si>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</si>
  <si>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</si>
  <si>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</si>
  <si>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</si>
  <si>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</si>
  <si>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</si>
  <si>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</si>
  <si>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</si>
  <si>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</si>
  <si>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</si>
  <si>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</si>
  <si>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</si>
  <si>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</si>
  <si>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</si>
  <si>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</si>
  <si>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</si>
  <si>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</si>
  <si>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</si>
  <si>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</si>
  <si>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</si>
  <si>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</si>
  <si>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</si>
  <si>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</si>
  <si>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</si>
  <si>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</si>
  <si>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</si>
  <si>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</si>
  <si>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</si>
  <si>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</si>
  <si>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</si>
  <si>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</si>
  <si>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</si>
  <si>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</si>
  <si>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</si>
  <si>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</si>
  <si>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</si>
  <si>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</si>
  <si>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</si>
  <si>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</si>
  <si>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</si>
  <si>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</si>
  <si>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</si>
  <si>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</si>
  <si>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</si>
  <si>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</si>
  <si>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</si>
  <si>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</si>
  <si>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</si>
  <si>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</si>
  <si>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</si>
  <si>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</si>
  <si>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</si>
  <si>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</si>
  <si>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</si>
  <si>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</si>
  <si>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</si>
  <si>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</si>
  <si>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</si>
  <si>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</si>
  <si>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</si>
  <si>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</si>
  <si>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</si>
  <si>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</si>
  <si>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</si>
  <si>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</si>
  <si>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</si>
  <si>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</si>
  <si>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</si>
  <si>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</si>
  <si>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</si>
  <si>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</si>
  <si>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</si>
  <si>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</si>
  <si>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</si>
  <si>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</si>
  <si>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</si>
  <si>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</si>
  <si>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</si>
  <si>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</si>
  <si>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</si>
  <si>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</si>
  <si>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</si>
  <si>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</si>
  <si>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</si>
  <si>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</si>
  <si>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</si>
  <si>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</si>
  <si>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</si>
  <si>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</si>
  <si>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</si>
  <si>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</si>
  <si>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</si>
  <si>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</si>
  <si>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</si>
  <si>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</si>
  <si>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</si>
  <si>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</si>
  <si>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</si>
  <si>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</si>
  <si>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</si>
  <si>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</si>
  <si>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</si>
  <si>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</si>
  <si>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</si>
  <si>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</si>
  <si>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</si>
  <si>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</si>
  <si>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</si>
  <si>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</si>
  <si>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</si>
  <si>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</si>
  <si>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</si>
  <si>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</si>
  <si>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</si>
  <si>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</si>
  <si>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</si>
  <si>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</si>
  <si>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</si>
  <si>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</si>
  <si>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</si>
  <si>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</si>
  <si>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</si>
  <si>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</si>
  <si>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</si>
  <si>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</si>
  <si>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</si>
  <si>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</si>
  <si>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</si>
  <si>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</si>
  <si>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</si>
  <si>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</si>
  <si>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</si>
  <si>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</si>
  <si>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</si>
  <si>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</si>
  <si>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</si>
  <si>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</si>
  <si>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</si>
  <si>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</si>
  <si>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</si>
  <si>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</si>
  <si>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</si>
  <si>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</si>
  <si>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</si>
  <si>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</si>
  <si>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</si>
  <si>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</si>
  <si>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</si>
  <si>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</si>
  <si>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</si>
  <si>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</si>
  <si>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</si>
  <si>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</si>
  <si>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</si>
  <si>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</si>
  <si>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</si>
  <si>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</si>
  <si>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</si>
  <si>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</si>
  <si>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</si>
  <si>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</si>
  <si>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</si>
  <si>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</si>
  <si>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</si>
  <si>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</si>
  <si>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</si>
  <si>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</si>
  <si>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</si>
  <si>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</si>
  <si>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</si>
  <si>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</si>
  <si>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</si>
  <si>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</si>
  <si>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</si>
  <si>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</si>
  <si>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</si>
  <si>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</si>
  <si>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</si>
  <si>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</si>
  <si>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</si>
  <si>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</si>
  <si>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</si>
  <si>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</si>
  <si>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</si>
  <si>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</si>
  <si>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</si>
  <si>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</si>
  <si>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</si>
  <si>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</si>
  <si>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</si>
  <si>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</si>
  <si>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</si>
  <si>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</si>
  <si>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</si>
  <si>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</si>
  <si>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</si>
  <si>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</si>
  <si>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</si>
  <si>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</si>
  <si>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</si>
  <si>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</si>
  <si>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</si>
  <si>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</si>
  <si>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</si>
  <si>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</si>
  <si>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</si>
  <si>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</si>
  <si>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</si>
  <si>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</si>
  <si>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</si>
  <si>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</si>
  <si>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</si>
  <si>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</si>
  <si>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</si>
  <si>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</si>
  <si>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</si>
  <si>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</si>
  <si>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</si>
  <si>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</si>
  <si>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</si>
  <si>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</si>
  <si>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</si>
  <si>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</si>
  <si>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</si>
  <si>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</si>
  <si>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</si>
  <si>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</si>
  <si>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</si>
  <si>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</si>
  <si>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</si>
  <si>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</si>
  <si>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</si>
  <si>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</si>
  <si>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</si>
  <si>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</si>
  <si>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</si>
  <si>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</si>
  <si>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</si>
  <si>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</si>
  <si>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</si>
  <si>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</si>
  <si>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</si>
  <si>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</si>
  <si>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</si>
  <si>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</si>
  <si>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</si>
  <si>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</si>
  <si>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</si>
  <si>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</si>
  <si>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</si>
  <si>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</si>
  <si>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</si>
  <si>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</si>
  <si>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</si>
  <si>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</si>
  <si>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</si>
  <si>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</si>
  <si>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</si>
  <si>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</si>
  <si>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</si>
  <si>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</si>
  <si>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</si>
  <si>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</si>
  <si>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</si>
  <si>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</si>
  <si>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</si>
  <si>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</si>
  <si>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</si>
  <si>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</si>
  <si>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</si>
  <si>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</si>
  <si>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</si>
  <si>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</si>
  <si>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</si>
  <si>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</si>
  <si>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</si>
  <si>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</si>
  <si>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</si>
  <si>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</si>
  <si>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</si>
  <si>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</si>
  <si>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</si>
  <si>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</si>
  <si>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</si>
  <si>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</si>
  <si>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</si>
  <si>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</si>
  <si>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</si>
  <si>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</si>
  <si>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</si>
  <si>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</si>
  <si>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</si>
  <si>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</si>
  <si>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</si>
  <si>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</si>
  <si>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</si>
  <si>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</si>
  <si>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</si>
  <si>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</si>
  <si>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</si>
  <si>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</si>
  <si>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</si>
  <si>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</si>
  <si>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</si>
  <si>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</si>
  <si>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</si>
  <si>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</si>
  <si>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</si>
  <si>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</si>
  <si>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</si>
  <si>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</si>
  <si>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</si>
  <si>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</si>
  <si>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</si>
  <si>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</si>
  <si>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</si>
  <si>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</si>
  <si>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</si>
  <si>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</si>
  <si>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</si>
  <si>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</si>
  <si>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</si>
  <si>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</si>
  <si>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</si>
  <si>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</si>
  <si>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</si>
  <si>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</si>
  <si>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</si>
  <si>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</si>
  <si>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</si>
  <si>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</si>
  <si>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</si>
  <si>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</si>
  <si>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</si>
  <si>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</si>
  <si>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</si>
  <si>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</si>
  <si>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</si>
  <si>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</si>
  <si>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</si>
  <si>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</si>
  <si>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</si>
  <si>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</si>
  <si>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</si>
  <si>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</si>
  <si>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</si>
  <si>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</si>
  <si>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</si>
  <si>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</si>
  <si>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</si>
  <si>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</si>
  <si>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</si>
  <si>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</si>
  <si>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</si>
  <si>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</si>
  <si>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</si>
  <si>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</si>
  <si>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</si>
  <si>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</si>
  <si>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</si>
  <si>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</si>
  <si>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</si>
  <si>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</si>
  <si>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</si>
  <si>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</si>
  <si>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</si>
  <si>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</si>
  <si>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</si>
  <si>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</si>
  <si>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</si>
  <si>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</si>
  <si>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</si>
  <si>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</si>
  <si>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</si>
  <si>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</si>
  <si>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</si>
  <si>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</si>
  <si>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</si>
  <si>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</si>
  <si>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</si>
  <si>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</si>
  <si>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</si>
  <si>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</si>
  <si>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</si>
  <si>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</si>
  <si>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</si>
  <si>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</si>
  <si>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</si>
  <si>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</si>
  <si>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</si>
  <si>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</si>
  <si>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</si>
  <si>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</si>
  <si>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</si>
  <si>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</si>
  <si>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</si>
  <si>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</si>
  <si>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</si>
  <si>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</si>
  <si>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</si>
  <si>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</si>
  <si>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</si>
  <si>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</si>
  <si>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</si>
  <si>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</si>
  <si>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</si>
  <si>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</si>
  <si>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</si>
  <si>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</si>
  <si>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</si>
  <si>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</si>
  <si>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</si>
  <si>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</si>
  <si>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</si>
  <si>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</si>
  <si>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</si>
  <si>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</si>
  <si>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</si>
  <si>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</si>
  <si>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</si>
  <si>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</si>
  <si>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</si>
  <si>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</si>
  <si>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</si>
  <si>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</si>
  <si>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</si>
  <si>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</si>
  <si>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</si>
  <si>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</si>
  <si>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</si>
  <si>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</si>
  <si>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</si>
  <si>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</si>
  <si>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</si>
  <si>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</si>
  <si>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</si>
  <si>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</si>
  <si>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</si>
  <si>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</si>
  <si>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</si>
  <si>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</si>
  <si>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</si>
  <si>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</si>
  <si>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</si>
  <si>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</si>
  <si>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</si>
  <si>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</si>
  <si>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</si>
  <si>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</si>
  <si>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</si>
  <si>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</si>
  <si>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</si>
  <si>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</si>
  <si>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</si>
  <si>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</si>
  <si>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</si>
  <si>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</si>
  <si>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</si>
  <si>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</si>
  <si>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</si>
  <si>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</si>
  <si>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</si>
  <si>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</si>
  <si>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</si>
  <si>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</si>
  <si>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</si>
  <si>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</si>
  <si>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</si>
  <si>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</si>
  <si>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</si>
  <si>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</si>
  <si>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</si>
  <si>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</si>
  <si>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</si>
  <si>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</si>
  <si>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</si>
  <si>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</si>
  <si>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</si>
  <si>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</si>
  <si>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</si>
  <si>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</si>
  <si>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</si>
  <si>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</si>
  <si>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</si>
  <si>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</si>
  <si>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</si>
  <si>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</si>
  <si>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</si>
  <si>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</si>
  <si>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</si>
  <si>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</si>
  <si>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</si>
  <si>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</si>
  <si>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</si>
  <si>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</si>
  <si>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</si>
  <si>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</si>
  <si>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</si>
  <si>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</si>
  <si>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</si>
  <si>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</si>
  <si>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</si>
  <si>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</si>
  <si>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</si>
  <si>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</si>
  <si>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</si>
  <si>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</si>
  <si>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</si>
  <si>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</si>
  <si>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</si>
  <si>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</si>
  <si>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</si>
  <si>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</si>
  <si>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</si>
  <si>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</si>
  <si>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</si>
  <si>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</si>
  <si>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</si>
  <si>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</si>
  <si>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</si>
  <si>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</si>
  <si>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</si>
  <si>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</si>
  <si>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</si>
  <si>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</si>
  <si>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</si>
  <si>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</si>
  <si>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</si>
  <si>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</si>
  <si>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</si>
  <si>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</si>
  <si>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</si>
  <si>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</si>
  <si>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</si>
  <si>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</si>
  <si>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</si>
  <si>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</si>
  <si>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</si>
  <si>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</si>
  <si>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</si>
  <si>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</si>
  <si>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</si>
  <si>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</si>
  <si>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</si>
  <si>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</si>
  <si>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</si>
  <si>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</si>
  <si>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</si>
  <si>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</si>
  <si>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</si>
  <si>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</si>
  <si>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</si>
  <si>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</si>
  <si>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</si>
  <si>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</si>
  <si>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</si>
  <si>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</si>
  <si>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</si>
  <si>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</si>
  <si>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</si>
  <si>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</si>
  <si>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</si>
  <si>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</si>
  <si>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</si>
  <si>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</si>
  <si>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</si>
  <si>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</si>
  <si>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</si>
  <si>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</si>
  <si>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</si>
  <si>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</si>
  <si>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</si>
  <si>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</si>
  <si>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</si>
  <si>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</si>
  <si>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</si>
  <si>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</si>
  <si>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</si>
  <si>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</si>
  <si>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</si>
  <si>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</si>
  <si>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</si>
  <si>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</si>
  <si>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</si>
  <si>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</si>
  <si>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</si>
  <si>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</si>
  <si>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</si>
  <si>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</si>
  <si>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</si>
  <si>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</si>
  <si>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</si>
  <si>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</si>
  <si>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</si>
  <si>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</si>
  <si>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</si>
  <si>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</si>
  <si>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</si>
  <si>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</si>
  <si>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</si>
  <si>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</si>
  <si>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</si>
  <si>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</si>
  <si>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</si>
  <si>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</si>
  <si>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</si>
  <si>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</si>
  <si>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</si>
  <si>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</si>
  <si>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</si>
  <si>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</si>
  <si>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</si>
  <si>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</si>
  <si>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</si>
  <si>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</si>
  <si>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</si>
  <si>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</si>
  <si>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</si>
  <si>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</si>
  <si>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</si>
  <si>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</si>
  <si>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</si>
  <si>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</si>
  <si>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</si>
  <si>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</si>
  <si>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</si>
  <si>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</si>
  <si>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</si>
  <si>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</si>
  <si>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</si>
  <si>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</si>
  <si>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</si>
  <si>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</si>
  <si>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</si>
  <si>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</si>
  <si>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</si>
  <si>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</si>
  <si>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</si>
  <si>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</si>
  <si>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</si>
  <si>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</si>
  <si>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</si>
  <si>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</si>
  <si>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</si>
  <si>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</si>
  <si>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</si>
  <si>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</si>
  <si>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</si>
  <si>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</si>
  <si>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</si>
  <si>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</si>
  <si>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</si>
  <si>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</si>
  <si>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</si>
  <si>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</si>
  <si>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</si>
  <si>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</si>
  <si>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</si>
  <si>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</si>
  <si>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</si>
  <si>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</si>
  <si>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</si>
  <si>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</si>
  <si>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</si>
  <si>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</si>
  <si>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</si>
  <si>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</si>
  <si>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</si>
  <si>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</si>
  <si>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</si>
  <si>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</si>
  <si>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</si>
  <si>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</si>
  <si>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</si>
  <si>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</si>
  <si>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</si>
  <si>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</si>
  <si>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</si>
  <si>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</si>
  <si>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</si>
  <si>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</si>
  <si>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</si>
  <si>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</si>
  <si>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</si>
  <si>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</si>
  <si>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</si>
  <si>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</si>
  <si>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</si>
  <si>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</si>
  <si>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</si>
  <si>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</si>
  <si>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</si>
  <si>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</si>
  <si>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</si>
  <si>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</si>
  <si>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</si>
  <si>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</si>
  <si>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</si>
  <si>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</si>
  <si>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</si>
  <si>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</si>
  <si>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</si>
  <si>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</si>
  <si>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</si>
  <si>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</si>
  <si>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</si>
  <si>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</si>
  <si>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</si>
  <si>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</si>
  <si>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</si>
  <si>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</si>
  <si>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</si>
  <si>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</si>
  <si>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</si>
  <si>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</si>
  <si>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</si>
  <si>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</si>
  <si>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</si>
  <si>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</si>
  <si>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</si>
  <si>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</si>
  <si>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</si>
  <si>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</si>
  <si>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</si>
  <si>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</si>
  <si>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</si>
  <si>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</si>
  <si>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</si>
  <si>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</si>
  <si>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</si>
  <si>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</si>
  <si>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</si>
  <si>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</si>
  <si>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</si>
  <si>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</si>
  <si>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</si>
  <si>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</si>
  <si>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</si>
  <si>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</si>
  <si>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</si>
  <si>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</si>
  <si>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</si>
  <si>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</si>
  <si>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</si>
  <si>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</si>
  <si>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</si>
  <si>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</si>
  <si>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</si>
  <si>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</si>
  <si>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</si>
  <si>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</si>
  <si>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</si>
  <si>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</si>
  <si>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</si>
  <si>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</si>
  <si>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</si>
  <si>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</si>
  <si>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</si>
  <si>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</si>
  <si>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</si>
  <si>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</si>
  <si>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</si>
  <si>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</si>
  <si>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</si>
  <si>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</si>
  <si>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</si>
  <si>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</si>
  <si>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</si>
  <si>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</si>
  <si>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</si>
  <si>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</si>
  <si>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</si>
  <si>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</si>
  <si>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</si>
  <si>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</si>
  <si>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</si>
  <si>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</si>
  <si>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</si>
  <si>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</si>
  <si>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</si>
  <si>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</si>
  <si>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</si>
  <si>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</si>
  <si>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</si>
  <si>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</si>
  <si>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</si>
  <si>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</si>
  <si>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</si>
  <si>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</si>
  <si>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</si>
  <si>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</si>
  <si>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</si>
  <si>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</si>
  <si>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</si>
  <si>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</si>
  <si>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</si>
  <si>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</si>
  <si>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</si>
  <si>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</si>
  <si>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</si>
  <si>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</si>
  <si>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</si>
  <si>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</si>
  <si>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</si>
  <si>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</si>
  <si>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</si>
  <si>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</si>
  <si>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</si>
  <si>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</si>
  <si>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</si>
  <si>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</si>
  <si>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</si>
  <si>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</si>
  <si>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</si>
  <si>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</si>
  <si>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</si>
  <si>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</si>
  <si>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</si>
  <si>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</si>
  <si>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</si>
  <si>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</si>
  <si>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</si>
  <si>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</si>
  <si>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</si>
  <si>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</si>
  <si>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</si>
  <si>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</si>
  <si>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</si>
  <si>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</si>
  <si>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</si>
  <si>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</si>
  <si>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</si>
  <si>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</si>
  <si>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</si>
  <si>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</si>
  <si>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</si>
  <si>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</si>
  <si>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</si>
  <si>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</si>
  <si>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</si>
  <si>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</si>
  <si>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</si>
  <si>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</si>
  <si>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</si>
  <si>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</si>
  <si>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</si>
  <si>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</si>
  <si>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</si>
  <si>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</si>
  <si>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</si>
  <si>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</si>
  <si>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</si>
  <si>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</si>
  <si>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</si>
  <si>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</si>
  <si>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</si>
  <si>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</si>
  <si>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</si>
  <si>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</si>
  <si>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</si>
  <si>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</si>
  <si>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</si>
  <si>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</si>
  <si>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</si>
  <si>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</si>
  <si>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</si>
  <si>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</si>
  <si>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</si>
  <si>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</si>
  <si>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</si>
  <si>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</si>
  <si>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</si>
  <si>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</si>
  <si>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</si>
  <si>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</si>
  <si>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</si>
  <si>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</si>
  <si>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</si>
  <si>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</si>
  <si>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</si>
  <si>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</si>
  <si>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</si>
  <si>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</si>
  <si>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</si>
  <si>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</si>
  <si>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</si>
  <si>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</si>
  <si>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</si>
  <si>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</si>
  <si>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</si>
  <si>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</si>
  <si>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</si>
  <si>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</si>
  <si>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</si>
  <si>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</si>
  <si>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</si>
  <si>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</si>
  <si>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</si>
  <si>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</si>
  <si>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</si>
  <si>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</si>
  <si>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</si>
  <si>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</si>
  <si>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</si>
  <si>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</si>
  <si>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</si>
  <si>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</si>
  <si>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</si>
  <si>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</si>
  <si>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</si>
  <si>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</si>
  <si>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</si>
  <si>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</si>
  <si>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</si>
  <si>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</si>
  <si>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</si>
  <si>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</si>
  <si>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</si>
  <si>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</si>
  <si>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</si>
  <si>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</si>
  <si>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</si>
  <si>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</si>
  <si>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</si>
  <si>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</si>
  <si>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</si>
  <si>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</si>
  <si>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</si>
  <si>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</si>
  <si>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</si>
  <si>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</si>
  <si>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</si>
  <si>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</si>
  <si>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</si>
  <si>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</si>
  <si>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</si>
  <si>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</si>
  <si>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</si>
  <si>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</si>
  <si>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</si>
  <si>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</si>
  <si>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</si>
  <si>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</si>
  <si>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</si>
  <si>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</si>
  <si>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</si>
  <si>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</si>
  <si>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</si>
  <si>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</si>
  <si>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</si>
  <si>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</si>
  <si>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</si>
  <si>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</si>
  <si>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</si>
  <si>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</si>
  <si>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</si>
  <si>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</si>
  <si>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</si>
  <si>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</si>
  <si>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</si>
  <si>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</si>
  <si>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</si>
  <si>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</si>
  <si>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</si>
  <si>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</si>
  <si>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</si>
  <si>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</si>
  <si>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</si>
  <si>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</si>
  <si>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</si>
  <si>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</si>
  <si>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</si>
  <si>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</si>
  <si>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</si>
  <si>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</si>
  <si>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</si>
  <si>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</si>
  <si>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</si>
  <si>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</si>
  <si>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</si>
  <si>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</si>
  <si>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</si>
  <si>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</si>
  <si>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</si>
  <si>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</si>
  <si>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</si>
  <si>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</si>
  <si>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</si>
  <si>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</si>
  <si>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</si>
  <si>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</si>
  <si>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</si>
  <si>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</si>
  <si>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</si>
  <si>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</si>
  <si>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</si>
  <si>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</si>
  <si>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</si>
  <si>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</si>
  <si>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</si>
  <si>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</si>
  <si>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</si>
  <si>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</si>
  <si>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</si>
  <si>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</si>
  <si>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</si>
  <si>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</si>
  <si>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</si>
  <si>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</si>
  <si>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</si>
  <si>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</si>
  <si>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</si>
  <si>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</si>
  <si>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</si>
  <si>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</si>
  <si>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</si>
  <si>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</si>
  <si>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</si>
  <si>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</si>
  <si>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</si>
  <si>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</si>
  <si>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</si>
  <si>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</si>
  <si>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</si>
  <si>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</si>
  <si>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</si>
  <si>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</si>
  <si>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</si>
  <si>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</si>
  <si>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</si>
  <si>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</si>
  <si>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</si>
  <si>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</si>
  <si>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</si>
  <si>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</si>
  <si>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</si>
  <si>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</si>
  <si>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</si>
  <si>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</si>
  <si>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</si>
  <si>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</si>
  <si>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</si>
  <si>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</si>
  <si>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</si>
  <si>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</si>
  <si>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</si>
  <si>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</si>
  <si>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</si>
  <si>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</si>
  <si>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</si>
  <si>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</si>
  <si>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</si>
  <si>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</si>
  <si>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</si>
  <si>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</si>
  <si>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</si>
  <si>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</si>
  <si>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</si>
  <si>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</si>
  <si>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</si>
  <si>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</si>
  <si>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</si>
  <si>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</si>
  <si>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</si>
  <si>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</si>
  <si>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</si>
  <si>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</si>
  <si>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</si>
  <si>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</si>
  <si>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</si>
  <si>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</si>
  <si>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</si>
  <si>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</si>
  <si>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</si>
  <si>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</si>
  <si>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</si>
  <si>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</si>
  <si>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</si>
  <si>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</si>
  <si>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</si>
  <si>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</si>
  <si>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</si>
  <si>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</si>
  <si>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</si>
  <si>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</si>
  <si>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</si>
  <si>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</si>
  <si>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</si>
  <si>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</si>
  <si>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</si>
  <si>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</si>
  <si>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</si>
  <si>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</si>
  <si>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</si>
  <si>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</si>
  <si>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</si>
  <si>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</si>
  <si>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</si>
  <si>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</si>
  <si>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</si>
  <si>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</si>
  <si>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</si>
  <si>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</si>
  <si>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</si>
  <si>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</si>
  <si>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</si>
  <si>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</si>
  <si>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</si>
  <si>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</si>
  <si>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</si>
  <si>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</si>
  <si>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</si>
  <si>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</si>
  <si>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</si>
  <si>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</si>
  <si>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</si>
  <si>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</si>
  <si>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</si>
  <si>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</si>
  <si>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</si>
  <si>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</si>
  <si>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</si>
  <si>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</si>
  <si>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</si>
  <si>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</si>
  <si>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</si>
  <si>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</si>
  <si>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</si>
  <si>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</si>
  <si>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</si>
  <si>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</si>
  <si>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</si>
  <si>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</si>
  <si>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</si>
  <si>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</si>
  <si>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</si>
  <si>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</si>
  <si>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</si>
  <si>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</si>
  <si>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</si>
  <si>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</si>
  <si>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</si>
  <si>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</si>
  <si>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</si>
  <si>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</si>
  <si>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</si>
  <si>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</si>
  <si>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</si>
  <si>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</si>
  <si>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</si>
  <si>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</si>
  <si>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</si>
  <si>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</si>
  <si>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</si>
  <si>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</si>
  <si>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</si>
  <si>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</si>
  <si>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</si>
  <si>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</si>
  <si>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</si>
  <si>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</si>
  <si>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</si>
  <si>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</si>
  <si>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</si>
  <si>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</si>
  <si>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</si>
  <si>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</si>
  <si>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</si>
  <si>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</si>
  <si>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</si>
  <si>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</si>
  <si>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</si>
  <si>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</si>
  <si>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</si>
  <si>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</si>
  <si>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</si>
  <si>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</si>
  <si>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</si>
  <si>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</si>
  <si>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</si>
  <si>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</si>
  <si>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</si>
  <si>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</si>
  <si>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</si>
  <si>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</si>
  <si>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</si>
  <si>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</si>
  <si>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</si>
  <si>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</si>
  <si>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</si>
  <si>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</si>
  <si>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</si>
  <si>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</si>
  <si>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</si>
  <si>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</si>
  <si>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</si>
  <si>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</si>
  <si>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</si>
  <si>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</si>
  <si>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</si>
  <si>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</si>
  <si>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</si>
  <si>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</si>
  <si>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</si>
  <si>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</si>
  <si>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</si>
  <si>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</si>
  <si>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</si>
  <si>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</si>
  <si>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</si>
  <si>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</si>
  <si>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</si>
  <si>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</si>
  <si>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</si>
  <si>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</si>
  <si>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</si>
  <si>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</si>
  <si>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</si>
  <si>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</si>
  <si>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</si>
  <si>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</si>
  <si>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</si>
  <si>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</si>
  <si>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</si>
  <si>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</si>
  <si>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</si>
  <si>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</si>
  <si>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</si>
  <si>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</si>
  <si>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</si>
  <si>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</si>
  <si>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</si>
  <si>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</si>
  <si>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</si>
  <si>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</si>
  <si>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</si>
  <si>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</si>
  <si>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</si>
  <si>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</si>
  <si>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</si>
  <si>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</si>
  <si>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</si>
  <si>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</si>
  <si>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</si>
  <si>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</si>
  <si>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</si>
  <si>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</si>
  <si>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</si>
  <si>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</si>
  <si>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</si>
  <si>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</si>
  <si>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</si>
  <si>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</si>
  <si>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</si>
  <si>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</si>
  <si>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</si>
  <si>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</si>
  <si>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</si>
  <si>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</si>
  <si>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</si>
  <si>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</si>
  <si>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</si>
  <si>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</si>
  <si>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</si>
  <si>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</si>
  <si>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</si>
  <si>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</si>
  <si>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</si>
  <si>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</si>
  <si>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</si>
  <si>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</si>
  <si>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</si>
  <si>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</si>
  <si>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</si>
  <si>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</si>
  <si>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</si>
  <si>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</si>
  <si>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</si>
  <si>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</si>
  <si>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</si>
  <si>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</si>
  <si>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</si>
  <si>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</si>
  <si>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</si>
  <si>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</si>
  <si>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</si>
  <si>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</si>
  <si>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</si>
  <si>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</si>
  <si>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</si>
  <si>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</si>
  <si>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</si>
  <si>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</si>
  <si>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</si>
  <si>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</si>
  <si>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</si>
  <si>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</si>
  <si>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</si>
  <si>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</si>
  <si>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</si>
  <si>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</si>
  <si>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</si>
  <si>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</si>
  <si>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</si>
  <si>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</si>
  <si>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</si>
  <si>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</si>
  <si>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</si>
  <si>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</si>
  <si>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</si>
  <si>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</si>
  <si>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</si>
  <si>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</si>
  <si>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</si>
  <si>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</si>
  <si>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</si>
  <si>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</si>
  <si>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</si>
  <si>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</si>
  <si>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</si>
  <si>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</si>
  <si>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</si>
  <si>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</si>
  <si>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</si>
  <si>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</si>
  <si>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</si>
  <si>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</si>
  <si>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</si>
  <si>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</si>
  <si>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</si>
  <si>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</si>
  <si>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</si>
  <si>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</si>
  <si>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</si>
  <si>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</si>
  <si>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</si>
  <si>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</si>
  <si>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</si>
  <si>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</si>
  <si>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</si>
  <si>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</si>
  <si>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</si>
  <si>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</si>
  <si>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</si>
  <si>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</si>
  <si>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</si>
  <si>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</si>
  <si>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</si>
  <si>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</si>
  <si>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</si>
  <si>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</si>
  <si>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</si>
  <si>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</si>
  <si>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</si>
  <si>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</si>
  <si>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</si>
  <si>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</si>
  <si>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</si>
  <si>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</si>
  <si>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</si>
  <si>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</si>
  <si>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</si>
  <si>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</si>
  <si>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</si>
  <si>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</si>
  <si>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</si>
  <si>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</si>
  <si>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</si>
  <si>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</si>
  <si>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</si>
  <si>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</si>
  <si>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</si>
  <si>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</si>
  <si>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</si>
  <si>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</si>
  <si>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</si>
  <si>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</si>
  <si>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</si>
  <si>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</si>
  <si>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</si>
  <si>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</si>
  <si>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</si>
  <si>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</si>
  <si>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</si>
  <si>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</si>
  <si>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</si>
  <si>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</si>
  <si>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</si>
  <si>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</si>
  <si>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</si>
  <si>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</si>
  <si>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</si>
  <si>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</si>
  <si>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</si>
  <si>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</si>
  <si>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</si>
  <si>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</si>
  <si>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</si>
  <si>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</si>
  <si>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</si>
  <si>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</si>
  <si>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</si>
  <si>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</si>
  <si>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</si>
  <si>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</si>
  <si>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</si>
  <si>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</si>
  <si>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</si>
  <si>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</si>
  <si>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</si>
  <si>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</si>
  <si>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</si>
  <si>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</si>
  <si>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</si>
  <si>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</si>
  <si>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</si>
  <si>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</si>
  <si>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</si>
  <si>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</si>
  <si>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</si>
  <si>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</si>
  <si>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</si>
  <si>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</si>
  <si>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</si>
  <si>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</si>
  <si>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</si>
  <si>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</si>
  <si>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</si>
  <si>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</si>
  <si>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</si>
  <si>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</si>
  <si>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</si>
  <si>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</si>
  <si>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</si>
  <si>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</si>
  <si>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</si>
  <si>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</si>
  <si>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</si>
  <si>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</si>
  <si>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</si>
  <si>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</si>
  <si>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</si>
  <si>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</si>
  <si>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</si>
  <si>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</si>
  <si>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</si>
  <si>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</si>
  <si>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</si>
  <si>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</si>
  <si>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</si>
  <si>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</si>
  <si>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</si>
  <si>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</si>
  <si>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</si>
  <si>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</si>
  <si>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</si>
  <si>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</si>
  <si>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</si>
  <si>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</si>
  <si>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</si>
  <si>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</si>
  <si>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</si>
  <si>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</si>
  <si>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</si>
  <si>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</si>
  <si>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</si>
  <si>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</si>
  <si>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</si>
  <si>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</si>
  <si>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</si>
  <si>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</si>
  <si>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</si>
  <si>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</si>
  <si>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</si>
  <si>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</si>
  <si>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</si>
  <si>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</si>
  <si>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</si>
  <si>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</si>
  <si>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</si>
  <si>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</si>
  <si>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</si>
  <si>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</si>
  <si>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</si>
  <si>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</si>
  <si>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</si>
  <si>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</si>
  <si>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</si>
  <si>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</si>
  <si>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</si>
  <si>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</si>
  <si>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</si>
  <si>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</si>
  <si>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</si>
  <si>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</si>
  <si>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</si>
  <si>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</si>
  <si>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</si>
  <si>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</si>
  <si>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</si>
  <si>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</si>
  <si>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</si>
  <si>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</si>
  <si>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</si>
  <si>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</si>
  <si>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</si>
  <si>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</si>
  <si>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</si>
  <si>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</si>
  <si>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</si>
  <si>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</si>
  <si>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</si>
  <si>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</si>
  <si>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</si>
  <si>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</si>
  <si>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</si>
  <si>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</si>
  <si>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</si>
  <si>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</si>
  <si>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</si>
  <si>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</si>
  <si>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</si>
  <si>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</si>
  <si>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</si>
  <si>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</si>
  <si>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</si>
  <si>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</si>
  <si>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</si>
  <si>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</si>
  <si>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</si>
  <si>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</si>
  <si>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</si>
  <si>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</si>
  <si>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</si>
  <si>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</si>
  <si>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</si>
  <si>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</si>
  <si>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</si>
  <si>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</si>
  <si>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</si>
  <si>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</si>
  <si>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</si>
  <si>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</si>
  <si>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</si>
  <si>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</si>
  <si>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</si>
  <si>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</si>
  <si>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</si>
  <si>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</si>
  <si>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</si>
  <si>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</si>
  <si>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</si>
  <si>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</si>
  <si>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</si>
  <si>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</si>
  <si>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</si>
  <si>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</si>
  <si>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</si>
  <si>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</si>
  <si>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</si>
  <si>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</si>
  <si>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</si>
  <si>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</si>
  <si>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</si>
  <si>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</si>
  <si>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</si>
  <si>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</si>
  <si>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</si>
  <si>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</si>
  <si>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</si>
  <si>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</si>
  <si>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</si>
  <si>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</si>
  <si>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</si>
  <si>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</si>
  <si>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</si>
  <si>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</si>
  <si>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</si>
  <si>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</si>
  <si>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</si>
  <si>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</si>
  <si>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</si>
  <si>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</si>
  <si>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</si>
  <si>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</si>
  <si>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</si>
  <si>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</si>
  <si>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</si>
  <si>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</si>
  <si>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</si>
  <si>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</si>
  <si>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</si>
  <si>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</si>
  <si>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</si>
  <si>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</si>
  <si>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</si>
  <si>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</si>
  <si>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</si>
  <si>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</si>
  <si>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</si>
  <si>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</si>
  <si>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</si>
  <si>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</si>
  <si>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</si>
  <si>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</si>
  <si>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</si>
  <si>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</si>
  <si>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</si>
  <si>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</si>
  <si>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</si>
  <si>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</si>
  <si>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</si>
  <si>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</si>
  <si>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</si>
  <si>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</si>
  <si>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</si>
  <si>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</si>
  <si>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</si>
  <si>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</si>
  <si>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</si>
  <si>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</si>
  <si>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</si>
  <si>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</si>
  <si>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</si>
  <si>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</si>
  <si>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</si>
  <si>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</si>
  <si>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</si>
  <si>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</si>
  <si>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</si>
  <si>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</si>
  <si>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</si>
  <si>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</si>
  <si>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</si>
  <si>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</si>
  <si>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</si>
  <si>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</si>
  <si>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</si>
  <si>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</si>
  <si>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</si>
  <si>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</si>
  <si>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</si>
  <si>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</si>
  <si>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</si>
  <si>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</si>
  <si>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</si>
  <si>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</si>
  <si>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</si>
  <si>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</si>
  <si>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</si>
  <si>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</si>
  <si>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</si>
  <si>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</si>
  <si>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</si>
  <si>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</si>
  <si>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</si>
  <si>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</si>
  <si>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</si>
  <si>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</si>
  <si>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</si>
  <si>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</si>
  <si>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</si>
  <si>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</si>
  <si>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</si>
  <si>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</si>
  <si>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</si>
  <si>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</si>
  <si>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</si>
  <si>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</si>
  <si>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</si>
  <si>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</si>
  <si>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</si>
  <si>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</si>
  <si>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</si>
  <si>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</si>
  <si>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</si>
  <si>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</si>
  <si>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</si>
  <si>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</si>
  <si>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</si>
  <si>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</si>
  <si>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</si>
  <si>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</si>
  <si>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</si>
  <si>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</si>
  <si>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</si>
  <si>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</si>
  <si>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</si>
  <si>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</si>
  <si>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</si>
  <si>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</si>
  <si>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</si>
  <si>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</si>
  <si>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</si>
  <si>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</si>
  <si>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</si>
  <si>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</si>
  <si>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</si>
  <si>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</si>
  <si>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</si>
  <si>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</si>
  <si>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</si>
  <si>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</si>
  <si>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</si>
  <si>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</si>
  <si>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</si>
  <si>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</si>
  <si>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</si>
  <si>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</si>
  <si>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</si>
  <si>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</si>
  <si>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</si>
  <si>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</si>
  <si>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</si>
  <si>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</si>
  <si>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</si>
  <si>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</si>
  <si>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</si>
  <si>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</si>
  <si>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</si>
  <si>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</si>
  <si>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</si>
  <si>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</si>
  <si>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</si>
  <si>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</si>
  <si>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</si>
  <si>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</si>
  <si>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</si>
  <si>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</si>
  <si>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</si>
  <si>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</si>
  <si>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</si>
  <si>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</si>
  <si>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</si>
  <si>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</si>
  <si>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</si>
  <si>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</si>
  <si>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</si>
  <si>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</si>
  <si>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</si>
  <si>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</si>
  <si>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</si>
  <si>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</si>
  <si>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</si>
  <si>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</si>
  <si>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</si>
  <si>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</si>
  <si>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</si>
  <si>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</si>
  <si>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</si>
  <si>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</si>
  <si>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</si>
  <si>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</si>
  <si>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</si>
  <si>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</si>
  <si>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</si>
  <si>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</si>
  <si>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</si>
  <si>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</si>
  <si>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</si>
  <si>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</si>
  <si>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</si>
  <si>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</si>
  <si>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</si>
  <si>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</si>
  <si>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</si>
  <si>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</si>
  <si>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</si>
  <si>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</si>
  <si>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</si>
  <si>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</si>
  <si>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</si>
  <si>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</si>
  <si>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</si>
  <si>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</si>
  <si>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</si>
  <si>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</si>
  <si>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</si>
  <si>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</si>
  <si>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</si>
  <si>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</si>
  <si>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</si>
  <si>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</si>
  <si>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</si>
  <si>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</si>
  <si>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</si>
  <si>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</si>
  <si>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</si>
  <si>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</si>
  <si>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</si>
  <si>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</si>
  <si>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</si>
  <si>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</si>
  <si>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</si>
  <si>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</si>
  <si>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</si>
  <si>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</si>
  <si>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</si>
  <si>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</si>
  <si>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</si>
  <si>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</si>
  <si>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</si>
  <si>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</si>
  <si>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</si>
  <si>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</si>
  <si>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</si>
  <si>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</si>
  <si>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</si>
  <si>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</si>
  <si>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</si>
  <si>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</si>
  <si>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</si>
  <si>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</si>
  <si>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</si>
  <si>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</si>
  <si>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</si>
  <si>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</si>
  <si>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</si>
  <si>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</si>
  <si>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</si>
  <si>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</si>
  <si>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</si>
  <si>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</si>
  <si>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</si>
  <si>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</si>
  <si>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</si>
  <si>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</si>
  <si>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</si>
  <si>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</si>
  <si>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</si>
  <si>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</si>
  <si>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</si>
  <si>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</si>
  <si>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</si>
  <si>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</si>
  <si>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</si>
  <si>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</si>
  <si>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</si>
  <si>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</si>
  <si>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</si>
  <si>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</si>
  <si>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</si>
  <si>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</si>
  <si>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</si>
  <si>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</si>
  <si>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</si>
  <si>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</si>
  <si>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</si>
  <si>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</si>
  <si>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</si>
  <si>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</si>
  <si>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</si>
  <si>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</si>
  <si>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</si>
  <si>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</si>
  <si>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</si>
  <si>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</si>
  <si>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</si>
  <si>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</si>
  <si>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</si>
  <si>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</si>
  <si>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</si>
  <si>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</si>
  <si>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</si>
  <si>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</si>
  <si>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</si>
  <si>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</si>
  <si>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</si>
  <si>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</si>
  <si>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</si>
  <si>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</si>
  <si>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</si>
  <si>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</si>
  <si>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</si>
  <si>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</si>
  <si>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</si>
  <si>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</si>
  <si>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</si>
  <si>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</si>
  <si>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</si>
  <si>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</si>
  <si>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</si>
  <si>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</si>
  <si>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</si>
  <si>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</si>
  <si>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</si>
  <si>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</si>
  <si>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</si>
  <si>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</si>
  <si>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</si>
  <si>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</si>
  <si>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</si>
  <si>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</si>
  <si>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</si>
  <si>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</si>
  <si>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</si>
  <si>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</si>
  <si>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</si>
  <si>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</si>
  <si>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</si>
  <si>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</si>
  <si>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</si>
  <si>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</si>
  <si>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</si>
  <si>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</si>
  <si>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</si>
  <si>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</si>
  <si>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</si>
  <si>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</si>
  <si>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</si>
  <si>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</si>
  <si>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</si>
  <si>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</si>
  <si>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</si>
  <si>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</si>
  <si>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</si>
  <si>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</si>
  <si>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</si>
  <si>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</si>
  <si>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</si>
  <si>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</si>
  <si>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</si>
  <si>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</si>
  <si>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</si>
  <si>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</si>
  <si>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</si>
  <si>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</si>
  <si>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</si>
  <si>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</si>
  <si>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</si>
  <si>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</si>
  <si>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</si>
  <si>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</si>
  <si>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</si>
  <si>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</si>
  <si>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</si>
  <si>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</si>
  <si>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</si>
  <si>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</si>
  <si>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</si>
  <si>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</si>
  <si>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</si>
  <si>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</si>
  <si>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</si>
  <si>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</si>
  <si>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</si>
  <si>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</si>
  <si>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</si>
  <si>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</si>
  <si>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</si>
  <si>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</si>
  <si>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</si>
  <si>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</si>
  <si>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</si>
  <si>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</si>
  <si>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</si>
  <si>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</si>
  <si>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</si>
  <si>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</si>
  <si>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</si>
  <si>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</si>
  <si>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</si>
  <si>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</si>
  <si>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</si>
  <si>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</si>
  <si>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</si>
  <si>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</si>
  <si>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</si>
  <si>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</si>
  <si>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</si>
  <si>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</si>
  <si>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</si>
  <si>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</si>
  <si>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</si>
  <si>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</si>
  <si>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</si>
  <si>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</si>
  <si>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</si>
  <si>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</si>
  <si>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</si>
  <si>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</si>
  <si>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</si>
  <si>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</si>
  <si>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</si>
  <si>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</si>
  <si>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</si>
  <si>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</si>
  <si>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</si>
  <si>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</si>
  <si>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</si>
  <si>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</si>
  <si>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</si>
  <si>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</si>
  <si>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</si>
  <si>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</si>
  <si>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</si>
  <si>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</si>
  <si>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</si>
  <si>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</si>
  <si>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</si>
  <si>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</si>
  <si>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</si>
  <si>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</si>
  <si>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</si>
  <si>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</si>
  <si>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</si>
  <si>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</si>
  <si>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</si>
  <si>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</si>
  <si>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</si>
  <si>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</si>
  <si>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</si>
  <si>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</si>
  <si>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</si>
  <si>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</si>
  <si>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</si>
  <si>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</si>
  <si>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</si>
  <si>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</si>
  <si>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</si>
  <si>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</si>
  <si>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</si>
  <si>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</si>
  <si>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</si>
  <si>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</si>
  <si>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</si>
  <si>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</si>
  <si>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</si>
  <si>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</si>
  <si>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</si>
  <si>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</si>
  <si>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</si>
  <si>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</si>
  <si>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</si>
  <si>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</si>
  <si>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</si>
  <si>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</si>
  <si>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</si>
  <si>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</si>
  <si>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</si>
  <si>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</si>
  <si>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</si>
  <si>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</si>
  <si>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</si>
  <si>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</si>
  <si>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</si>
  <si>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</si>
  <si>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</si>
  <si>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</si>
  <si>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</si>
  <si>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</si>
  <si>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</si>
  <si>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</si>
  <si>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</si>
  <si>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</si>
  <si>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</si>
  <si>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</si>
  <si>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</si>
  <si>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</si>
  <si>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</si>
  <si>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</si>
  <si>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</si>
  <si>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</si>
  <si>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</si>
  <si>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</si>
  <si>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</si>
  <si>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</si>
  <si>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</si>
  <si>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</si>
  <si>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</si>
  <si>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</si>
  <si>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</si>
  <si>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</si>
  <si>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</si>
  <si>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</si>
  <si>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</si>
  <si>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</si>
  <si>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</si>
  <si>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</si>
  <si>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</si>
  <si>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</si>
  <si>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</si>
  <si>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</si>
  <si>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</si>
  <si>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</si>
  <si>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</si>
  <si>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</si>
  <si>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</si>
  <si>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</si>
  <si>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</si>
  <si>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</si>
  <si>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</si>
  <si>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</si>
  <si>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</si>
  <si>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</si>
  <si>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</si>
  <si>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</si>
  <si>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</si>
  <si>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</si>
  <si>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</si>
  <si>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</si>
  <si>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</si>
  <si>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</si>
  <si>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</si>
  <si>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</si>
  <si>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</si>
  <si>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</si>
  <si>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</si>
  <si>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</si>
  <si>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</si>
  <si>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</si>
  <si>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</si>
  <si>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</si>
  <si>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</si>
  <si>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</si>
  <si>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</si>
  <si>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</si>
  <si>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</si>
  <si>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</si>
  <si>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</si>
  <si>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</si>
  <si>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</si>
  <si>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</si>
  <si>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</si>
  <si>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</si>
  <si>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</si>
  <si>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</si>
  <si>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</si>
  <si>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</si>
  <si>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</si>
  <si>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</si>
  <si>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</si>
  <si>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</si>
  <si>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</si>
  <si>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</si>
  <si>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</si>
  <si>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</si>
  <si>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</si>
  <si>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</si>
  <si>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</si>
  <si>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</si>
  <si>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</si>
  <si>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</si>
  <si>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</si>
  <si>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</si>
  <si>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</si>
  <si>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</si>
  <si>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</si>
  <si>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</si>
  <si>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</si>
  <si>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</si>
  <si>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</si>
  <si>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</si>
  <si>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</si>
  <si>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</si>
  <si>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</si>
  <si>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</si>
  <si>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</si>
  <si>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</si>
  <si>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</si>
  <si>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</si>
  <si>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</si>
  <si>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</si>
  <si>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</si>
  <si>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</si>
  <si>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</si>
  <si>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</si>
  <si>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</si>
  <si>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</si>
  <si>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</si>
  <si>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</si>
  <si>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</si>
  <si>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</si>
  <si>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</si>
  <si>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</si>
  <si>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</si>
  <si>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</si>
  <si>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</si>
  <si>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</si>
  <si>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</si>
  <si>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</si>
  <si>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</si>
  <si>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</si>
  <si>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</si>
  <si>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</si>
  <si>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</si>
  <si>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</si>
  <si>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</si>
  <si>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</si>
  <si>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</si>
  <si>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</si>
  <si>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</si>
  <si>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</si>
  <si>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</si>
  <si>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</si>
  <si>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</si>
  <si>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</si>
  <si>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</si>
  <si>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</si>
  <si>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</si>
  <si>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</si>
  <si>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</si>
  <si>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</si>
  <si>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</si>
  <si>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</si>
  <si>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</si>
  <si>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</si>
  <si>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</si>
  <si>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</si>
  <si>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</si>
  <si>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</si>
  <si>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</si>
  <si>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</si>
  <si>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</si>
  <si>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</si>
  <si>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</si>
  <si>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</si>
  <si>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</si>
  <si>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</si>
  <si>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</si>
  <si>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</si>
  <si>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</si>
  <si>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</si>
  <si>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</si>
  <si>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</si>
  <si>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</si>
  <si>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</si>
  <si>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</si>
  <si>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</si>
  <si>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</si>
  <si>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</si>
  <si>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</si>
  <si>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</si>
  <si>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</si>
  <si>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</si>
  <si>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</si>
  <si>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</si>
  <si>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</si>
  <si>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</si>
  <si>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</si>
  <si>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</si>
  <si>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</si>
  <si>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</si>
  <si>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</si>
  <si>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</si>
  <si>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</si>
  <si>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</si>
  <si>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</si>
  <si>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</si>
  <si>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</si>
  <si>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</si>
  <si>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</si>
  <si>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</si>
  <si>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</si>
  <si>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</si>
  <si>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</si>
  <si>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</si>
  <si>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</si>
  <si>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</si>
  <si>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</si>
  <si>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</si>
  <si>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</si>
  <si>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</si>
  <si>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</si>
  <si>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</si>
  <si>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</si>
  <si>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</si>
  <si>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</si>
  <si>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</si>
  <si>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</si>
  <si>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</si>
  <si>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</si>
  <si>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</si>
  <si>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</si>
  <si>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</si>
  <si>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</si>
  <si>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</si>
  <si>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</si>
  <si>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</si>
  <si>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</si>
  <si>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</si>
  <si>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</si>
  <si>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</si>
  <si>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</si>
  <si>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</si>
  <si>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</si>
  <si>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</si>
  <si>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</si>
  <si>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</si>
  <si>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</si>
  <si>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</si>
  <si>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</si>
  <si>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</si>
  <si>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</si>
  <si>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</si>
  <si>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</si>
  <si>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</si>
  <si>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</si>
  <si>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</si>
  <si>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</si>
  <si>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</si>
  <si>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</si>
  <si>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</si>
  <si>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</si>
  <si>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</si>
  <si>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</si>
  <si>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</si>
  <si>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</si>
  <si>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</si>
  <si>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</si>
  <si>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</si>
  <si>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</si>
  <si>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</si>
  <si>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</si>
  <si>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</si>
  <si>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</si>
  <si>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</si>
  <si>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</si>
  <si>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</si>
  <si>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</si>
  <si>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</si>
  <si>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</si>
  <si>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</si>
  <si>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</si>
  <si>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</si>
  <si>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</si>
  <si>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</si>
  <si>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</si>
  <si>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</si>
  <si>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</si>
  <si>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</si>
  <si>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</si>
  <si>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</si>
  <si>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</si>
  <si>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</si>
  <si>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</si>
  <si>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</si>
  <si>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</si>
  <si>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</si>
  <si>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</si>
  <si>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</si>
  <si>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</si>
  <si>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</si>
  <si>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</si>
  <si>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</si>
  <si>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</si>
  <si>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</si>
  <si>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</si>
  <si>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</si>
  <si>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</si>
  <si>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</si>
  <si>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</si>
  <si>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</si>
  <si>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</si>
  <si>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</si>
  <si>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</si>
  <si>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</si>
  <si>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</si>
  <si>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</si>
  <si>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</si>
  <si>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</si>
  <si>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</si>
  <si>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</si>
  <si>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</si>
  <si>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</si>
  <si>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</si>
  <si>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</si>
  <si>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</si>
  <si>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</si>
  <si>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</si>
  <si>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</si>
  <si>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</si>
  <si>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</si>
  <si>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</si>
  <si>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</si>
  <si>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</si>
  <si>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</si>
  <si>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</si>
  <si>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</si>
  <si>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</si>
  <si>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</si>
  <si>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</si>
  <si>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</si>
  <si>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</si>
  <si>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</si>
  <si>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</si>
  <si>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</si>
  <si>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</si>
  <si>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</si>
  <si>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</si>
  <si>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</si>
  <si>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</si>
  <si>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</si>
  <si>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</si>
  <si>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</si>
  <si>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</si>
  <si>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</si>
  <si>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</si>
  <si>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</si>
  <si>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</si>
  <si>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</si>
  <si>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</si>
  <si>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</si>
  <si>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</si>
  <si>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</si>
  <si>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</si>
  <si>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</si>
  <si>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</si>
  <si>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</si>
  <si>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</si>
  <si>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</si>
  <si>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</si>
  <si>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</si>
  <si>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</si>
  <si>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</si>
  <si>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</si>
  <si>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</si>
  <si>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</si>
  <si>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</si>
  <si>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</si>
  <si>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</si>
  <si>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</si>
  <si>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</si>
  <si>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</si>
  <si>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</si>
  <si>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</si>
  <si>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</si>
  <si>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</si>
  <si>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</si>
  <si>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</si>
  <si>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</si>
  <si>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</si>
  <si>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</si>
  <si>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</si>
  <si>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</si>
  <si>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</si>
  <si>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</si>
  <si>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</si>
  <si>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</si>
  <si>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</si>
  <si>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</si>
  <si>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</si>
  <si>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</si>
  <si>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</si>
  <si>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</si>
  <si>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</si>
  <si>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</si>
  <si>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</si>
  <si>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</si>
  <si>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</si>
  <si>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</si>
  <si>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</si>
  <si>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</si>
  <si>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</si>
  <si>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</si>
  <si>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</si>
  <si>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</si>
  <si>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</si>
  <si>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</si>
  <si>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</si>
  <si>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</si>
  <si>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</si>
  <si>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</si>
  <si>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</si>
  <si>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</si>
  <si>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</si>
  <si>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</si>
  <si>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</si>
  <si>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</si>
  <si>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</si>
  <si>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</si>
  <si>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</si>
  <si>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</si>
  <si>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</si>
  <si>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</si>
  <si>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</si>
  <si>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</si>
  <si>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</si>
  <si>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</si>
  <si>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</si>
  <si>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</si>
  <si>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</si>
  <si>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</si>
  <si>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</si>
  <si>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</si>
  <si>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</si>
  <si>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</si>
  <si>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</si>
  <si>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</si>
  <si>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</si>
  <si>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</si>
  <si>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</si>
  <si>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</si>
  <si>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</si>
  <si>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</si>
  <si>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</si>
  <si>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</si>
  <si>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</si>
  <si>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</si>
  <si>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</si>
  <si>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</si>
  <si>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</si>
  <si>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</si>
  <si>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</si>
  <si>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</si>
  <si>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</si>
  <si>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</si>
  <si>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</si>
  <si>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</si>
  <si>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</si>
  <si>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</si>
  <si>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</si>
  <si>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</si>
  <si>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</si>
  <si>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</si>
  <si>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</si>
  <si>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</si>
  <si>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</si>
  <si>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</si>
  <si>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</si>
  <si>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</si>
  <si>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</si>
  <si>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</si>
  <si>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</si>
  <si>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</si>
  <si>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</si>
  <si>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</si>
  <si>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</si>
  <si>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</si>
  <si>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</si>
  <si>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</si>
  <si>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</si>
  <si>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</si>
  <si>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</si>
  <si>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</si>
  <si>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</si>
  <si>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</si>
  <si>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</si>
  <si>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</si>
  <si>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</si>
  <si>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</si>
  <si>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</si>
  <si>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</si>
  <si>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</si>
  <si>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</si>
  <si>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</si>
  <si>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</si>
  <si>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</si>
  <si>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</si>
  <si>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</si>
  <si>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</si>
  <si>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</si>
  <si>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</si>
  <si>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</si>
  <si>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</si>
  <si>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</si>
  <si>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</si>
  <si>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</si>
  <si>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</si>
  <si>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</si>
  <si>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</si>
  <si>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</si>
  <si>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</si>
  <si>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</si>
  <si>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</si>
  <si>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</si>
  <si>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</si>
  <si>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</si>
  <si>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</si>
  <si>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</si>
  <si>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</si>
  <si>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</si>
  <si>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</si>
  <si>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</si>
  <si>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</si>
  <si>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</si>
  <si>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</si>
  <si>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</si>
  <si>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</si>
  <si>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</si>
  <si>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</si>
  <si>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</si>
  <si>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</si>
  <si>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</si>
  <si>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</si>
  <si>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</si>
  <si>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</si>
  <si>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</si>
  <si>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</si>
  <si>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</si>
  <si>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</si>
  <si>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</si>
  <si>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</si>
  <si>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</si>
  <si>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</si>
  <si>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</si>
  <si>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</si>
  <si>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</si>
  <si>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</si>
  <si>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</si>
  <si>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</si>
  <si>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</si>
  <si>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</si>
  <si>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</si>
  <si>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</si>
  <si>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</si>
  <si>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</si>
  <si>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</si>
  <si>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</si>
  <si>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</si>
  <si>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</si>
  <si>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</si>
  <si>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</si>
  <si>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</si>
  <si>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</si>
  <si>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</si>
  <si>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</si>
  <si>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</si>
  <si>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</si>
  <si>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</si>
  <si>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</si>
  <si>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</si>
  <si>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</si>
  <si>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</si>
  <si>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</si>
  <si>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</si>
  <si>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</si>
  <si>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</si>
  <si>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</si>
  <si>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</si>
  <si>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</si>
  <si>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</si>
  <si>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</si>
  <si>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</si>
  <si>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</si>
  <si>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</si>
  <si>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</si>
  <si>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</si>
  <si>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</si>
  <si>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</si>
  <si>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</si>
  <si>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</si>
  <si>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</si>
  <si>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</si>
  <si>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</si>
  <si>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</si>
  <si>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</si>
  <si>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</si>
  <si>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</si>
  <si>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</si>
  <si>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</si>
  <si>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</si>
  <si>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</si>
  <si>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</si>
  <si>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</si>
  <si>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</si>
  <si>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</si>
  <si>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</si>
  <si>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</si>
  <si>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</si>
  <si>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</si>
  <si>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</si>
  <si>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</si>
  <si>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</si>
  <si>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</si>
  <si>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</si>
  <si>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</si>
  <si>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</si>
  <si>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</si>
  <si>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</si>
  <si>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</si>
  <si>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</si>
  <si>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</si>
  <si>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</si>
  <si>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</si>
  <si>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</si>
  <si>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</si>
  <si>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</si>
  <si>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</si>
  <si>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</si>
  <si>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</si>
  <si>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</si>
  <si>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</si>
  <si>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</si>
  <si>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</si>
  <si>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</si>
  <si>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</si>
  <si>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</si>
  <si>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</si>
  <si>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</si>
  <si>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</si>
  <si>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</si>
  <si>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</si>
  <si>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</si>
  <si>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</si>
  <si>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</si>
  <si>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</si>
  <si>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</si>
  <si>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</si>
  <si>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</si>
  <si>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</si>
  <si>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</si>
  <si>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</si>
  <si>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</si>
  <si>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</si>
  <si>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</si>
  <si>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</si>
  <si>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</si>
  <si>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</si>
  <si>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</si>
  <si>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</si>
  <si>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</si>
  <si>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</si>
  <si>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</si>
  <si>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</si>
  <si>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</si>
  <si>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</si>
  <si>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</si>
  <si>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</si>
  <si>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</si>
  <si>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</si>
  <si>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</si>
  <si>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</si>
  <si>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</si>
  <si>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</si>
  <si>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</si>
  <si>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</si>
  <si>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</si>
  <si>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</si>
  <si>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</si>
  <si>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</si>
  <si>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</si>
  <si>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</si>
  <si>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</si>
  <si>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</si>
  <si>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</si>
  <si>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</si>
  <si>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</si>
  <si>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</si>
  <si>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</si>
  <si>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</si>
  <si>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</si>
  <si>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</si>
  <si>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</si>
  <si>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</si>
  <si>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</si>
  <si>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</si>
  <si>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</si>
  <si>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</si>
  <si>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</si>
  <si>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</si>
  <si>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</si>
  <si>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</si>
  <si>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</si>
  <si>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</si>
  <si>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</si>
  <si>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</si>
  <si>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</si>
  <si>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</si>
  <si>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</si>
  <si>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</si>
  <si>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</si>
  <si>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</si>
  <si>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</si>
  <si>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</si>
  <si>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</si>
  <si>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</si>
  <si>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</si>
  <si>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</si>
  <si>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</si>
  <si>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</si>
  <si>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</si>
  <si>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</si>
  <si>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</si>
  <si>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</si>
  <si>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</si>
  <si>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</si>
  <si>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</si>
  <si>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</si>
  <si>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</si>
  <si>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</si>
  <si>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</si>
  <si>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</si>
  <si>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</si>
  <si>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</si>
  <si>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</si>
  <si>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</si>
  <si>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</si>
  <si>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</si>
  <si>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</si>
  <si>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</si>
  <si>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</si>
  <si>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</si>
  <si>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</si>
  <si>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</si>
  <si>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</si>
  <si>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</si>
  <si>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</si>
  <si>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</si>
  <si>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</si>
  <si>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</si>
  <si>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</si>
  <si>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</si>
  <si>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</si>
  <si>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</si>
  <si>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</si>
  <si>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</si>
  <si>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</si>
  <si>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</si>
  <si>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</si>
  <si>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</si>
  <si>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</si>
  <si>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</si>
  <si>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</si>
  <si>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</si>
  <si>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</si>
  <si>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</si>
  <si>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</si>
  <si>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</si>
  <si>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</si>
  <si>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</si>
  <si>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</si>
  <si>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</si>
  <si>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</si>
  <si>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</si>
  <si>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</si>
  <si>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</si>
  <si>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</si>
  <si>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</si>
  <si>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</si>
  <si>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</si>
  <si>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</si>
  <si>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</si>
  <si>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</si>
  <si>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</si>
  <si>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</si>
  <si>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</si>
  <si>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</si>
  <si>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</si>
  <si>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</si>
  <si>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</si>
  <si>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</si>
  <si>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</si>
  <si>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</si>
  <si>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</si>
  <si>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</si>
  <si>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</si>
  <si>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</si>
  <si>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</si>
  <si>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</si>
  <si>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</si>
  <si>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</si>
  <si>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</si>
  <si>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</si>
  <si>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</si>
  <si>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</si>
  <si>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</si>
  <si>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</si>
  <si>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</si>
  <si>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</si>
  <si>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</si>
  <si>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</si>
  <si>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</si>
  <si>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</si>
  <si>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</si>
  <si>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</si>
  <si>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</si>
  <si>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</si>
  <si>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</si>
  <si>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</si>
  <si>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</si>
  <si>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</si>
  <si>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</si>
  <si>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</si>
  <si>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</si>
  <si>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</si>
  <si>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</si>
  <si>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</si>
  <si>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</si>
  <si>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</si>
  <si>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</si>
  <si>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</si>
  <si>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</si>
  <si>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</si>
  <si>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</si>
  <si>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</si>
  <si>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</si>
  <si>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</si>
  <si>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</si>
  <si>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</si>
  <si>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</si>
  <si>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</si>
  <si>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</si>
  <si>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</si>
  <si>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</si>
  <si>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</si>
  <si>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</si>
  <si>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</si>
  <si>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</si>
  <si>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</si>
  <si>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</si>
  <si>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</si>
  <si>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</si>
  <si>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</si>
  <si>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</si>
  <si>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</si>
  <si>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</si>
  <si>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</si>
  <si>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</si>
  <si>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</si>
  <si>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</si>
  <si>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</si>
  <si>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</si>
  <si>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</si>
  <si>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</si>
  <si>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</si>
  <si>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</si>
  <si>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</si>
  <si>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</si>
  <si>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</si>
  <si>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</si>
  <si>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</si>
  <si>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</si>
  <si>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</si>
  <si>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</si>
  <si>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</si>
  <si>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</si>
  <si>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</si>
  <si>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</si>
  <si>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</si>
  <si>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</si>
  <si>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</si>
  <si>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</si>
  <si>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</si>
  <si>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</si>
  <si>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</si>
  <si>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</si>
  <si>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</si>
  <si>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</si>
  <si>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</si>
  <si>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</si>
  <si>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</si>
  <si>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</si>
  <si>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</si>
  <si>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</si>
  <si>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</si>
  <si>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</si>
  <si>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</si>
  <si>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</si>
  <si>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</si>
  <si>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</si>
  <si>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</si>
  <si>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</si>
  <si>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</si>
  <si>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</si>
  <si>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</si>
  <si>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</si>
  <si>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</si>
  <si>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</si>
  <si>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</si>
  <si>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</si>
  <si>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</si>
  <si>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</si>
  <si>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</si>
  <si>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</si>
  <si>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</si>
  <si>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</si>
  <si>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</si>
  <si>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</si>
  <si>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</si>
  <si>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</si>
  <si>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</si>
  <si>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</si>
  <si>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</si>
  <si>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</si>
  <si>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</si>
  <si>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</si>
  <si>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</si>
  <si>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</si>
  <si>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</si>
  <si>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</si>
  <si>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</si>
  <si>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</si>
  <si>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</si>
  <si>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</si>
  <si>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</si>
  <si>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</si>
  <si>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</si>
  <si>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</si>
  <si>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</si>
  <si>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</si>
  <si>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</si>
  <si>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</si>
  <si>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</si>
  <si>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</si>
  <si>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</si>
  <si>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</si>
  <si>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</si>
  <si>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</si>
  <si>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</si>
  <si>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</si>
  <si>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</si>
  <si>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</si>
  <si>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</si>
  <si>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</si>
  <si>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</si>
  <si>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</si>
  <si>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</si>
  <si>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</si>
  <si>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</si>
  <si>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</si>
  <si>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</si>
  <si>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</si>
  <si>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</si>
  <si>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</si>
  <si>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</si>
  <si>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</si>
  <si>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</si>
  <si>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</si>
  <si>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</si>
  <si>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</si>
  <si>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</si>
  <si>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</si>
  <si>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</si>
  <si>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</si>
  <si>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</si>
  <si>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</si>
  <si>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</si>
  <si>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</si>
  <si>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</si>
  <si>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</si>
  <si>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</si>
  <si>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</si>
  <si>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</si>
  <si>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</si>
  <si>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</si>
  <si>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</si>
  <si>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</si>
  <si>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</si>
  <si>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</si>
  <si>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</si>
  <si>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</si>
  <si>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</si>
  <si>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</si>
  <si>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</si>
  <si>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</si>
  <si>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</si>
  <si>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</si>
  <si>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</si>
  <si>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</si>
  <si>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</si>
  <si>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</si>
  <si>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</si>
  <si>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</si>
  <si>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</si>
  <si>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</si>
  <si>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</si>
  <si>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</si>
  <si>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</si>
  <si>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</si>
  <si>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</si>
  <si>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</si>
  <si>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</si>
  <si>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</si>
  <si>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</si>
  <si>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</si>
  <si>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</si>
  <si>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</si>
  <si>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</si>
  <si>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</si>
  <si>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</si>
  <si>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</si>
  <si>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</si>
  <si>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</si>
  <si>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</si>
  <si>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</si>
  <si>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</si>
  <si>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</si>
  <si>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</si>
  <si>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</si>
  <si>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</si>
  <si>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</si>
  <si>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</si>
  <si>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</si>
  <si>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</si>
  <si>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</si>
  <si>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</si>
  <si>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</si>
  <si>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</si>
  <si>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</si>
  <si>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</si>
  <si>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</si>
  <si>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</si>
  <si>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</si>
  <si>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</si>
  <si>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</si>
  <si>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</si>
  <si>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</si>
  <si>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</si>
  <si>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</si>
  <si>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</si>
  <si>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</si>
  <si>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</si>
  <si>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</si>
  <si>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</si>
  <si>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</si>
  <si>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</si>
  <si>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</si>
  <si>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</si>
  <si>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</si>
  <si>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</si>
  <si>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</si>
  <si>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</si>
  <si>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</si>
  <si>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</si>
  <si>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</si>
  <si>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</si>
  <si>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</si>
  <si>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</si>
  <si>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</si>
  <si>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</si>
  <si>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</si>
  <si>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</si>
  <si>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</si>
  <si>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</si>
  <si>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</si>
  <si>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</si>
  <si>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</si>
  <si>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</si>
  <si>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</si>
  <si>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</si>
  <si>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</si>
  <si>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</si>
  <si>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</si>
  <si>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</si>
  <si>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</si>
  <si>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</si>
  <si>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</si>
  <si>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</si>
  <si>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</si>
  <si>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</si>
  <si>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</si>
  <si>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</si>
  <si>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</si>
  <si>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</si>
  <si>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</si>
  <si>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</si>
  <si>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</si>
  <si>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</si>
  <si>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</si>
  <si>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</si>
  <si>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</si>
  <si>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</si>
  <si>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</si>
  <si>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</si>
  <si>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</si>
  <si>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</si>
  <si>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</si>
  <si>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</si>
  <si>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</si>
  <si>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</si>
  <si>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</si>
  <si>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</si>
  <si>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</si>
  <si>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</si>
  <si>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</si>
  <si>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</si>
  <si>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</si>
  <si>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</si>
  <si>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</si>
  <si>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</si>
  <si>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</si>
  <si>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</si>
  <si>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</si>
  <si>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</si>
  <si>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</si>
  <si>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</si>
  <si>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</si>
  <si>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</si>
  <si>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</si>
  <si>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</si>
  <si>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</si>
  <si>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</si>
  <si>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</si>
  <si>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</si>
  <si>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</si>
  <si>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</si>
  <si>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</si>
  <si>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</si>
  <si>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</si>
  <si>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</si>
  <si>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</si>
  <si>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</si>
  <si>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</si>
  <si>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</si>
  <si>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</si>
  <si>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</si>
  <si>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</si>
  <si>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</si>
  <si>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</si>
  <si>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</si>
  <si>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</si>
  <si>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</si>
  <si>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</si>
  <si>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</si>
  <si>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</si>
  <si>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</si>
  <si>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</si>
  <si>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</si>
  <si>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</si>
  <si>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</si>
  <si>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</si>
  <si>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</si>
  <si>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</si>
  <si>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</si>
  <si>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</si>
  <si>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</si>
  <si>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</si>
  <si>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</si>
  <si>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</si>
  <si>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</si>
  <si>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</si>
  <si>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</si>
  <si>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</si>
  <si>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</si>
  <si>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</si>
  <si>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</si>
  <si>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</si>
  <si>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</si>
  <si>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</si>
  <si>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</si>
  <si>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</si>
  <si>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</si>
  <si>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</si>
  <si>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</si>
  <si>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</si>
  <si>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</si>
  <si>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</si>
  <si>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</si>
  <si>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</si>
  <si>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</si>
  <si>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</si>
  <si>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</si>
  <si>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</si>
  <si>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</si>
  <si>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</si>
  <si>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</si>
  <si>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</si>
  <si>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</si>
  <si>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</si>
  <si>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</si>
  <si>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</si>
  <si>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</si>
  <si>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</si>
  <si>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</si>
  <si>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</si>
  <si>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</si>
  <si>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</si>
  <si>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</si>
  <si>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</si>
  <si>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</si>
  <si>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</si>
  <si>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</si>
  <si>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</si>
  <si>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</si>
  <si>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</si>
  <si>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</si>
  <si>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</si>
  <si>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</si>
  <si>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</si>
  <si>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</si>
  <si>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</si>
  <si>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</si>
  <si>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</si>
  <si>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</si>
  <si>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</si>
  <si>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</si>
  <si>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</si>
  <si>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</si>
  <si>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</si>
  <si>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</si>
  <si>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</si>
  <si>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</si>
  <si>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</si>
  <si>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</si>
  <si>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</si>
  <si>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</si>
  <si>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</si>
  <si>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</si>
  <si>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</si>
  <si>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</si>
  <si>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</si>
  <si>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</si>
  <si>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</si>
  <si>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</si>
  <si>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</si>
  <si>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</si>
  <si>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</si>
  <si>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</si>
  <si>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</si>
  <si>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</si>
  <si>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</si>
  <si>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</si>
  <si>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</si>
  <si>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</si>
  <si>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</si>
  <si>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</si>
  <si>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</si>
  <si>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</si>
  <si>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</si>
  <si>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</si>
  <si>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</si>
  <si>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</si>
  <si>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</si>
  <si>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</si>
  <si>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</si>
  <si>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</si>
  <si>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</si>
  <si>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</si>
  <si>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</si>
  <si>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</si>
  <si>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</si>
  <si>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</si>
  <si>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</si>
  <si>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</si>
  <si>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</si>
  <si>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</si>
  <si>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</si>
  <si>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</si>
  <si>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</si>
  <si>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</si>
  <si>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</si>
  <si>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</si>
  <si>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</si>
  <si>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</si>
  <si>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</si>
  <si>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</si>
  <si>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</si>
  <si>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</si>
  <si>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</si>
  <si>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</si>
  <si>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</si>
  <si>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</si>
  <si>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</si>
  <si>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</si>
  <si>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</si>
  <si>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</si>
  <si>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</si>
  <si>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</si>
  <si>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</si>
  <si>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</si>
  <si>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</si>
  <si>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</si>
  <si>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</si>
  <si>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</si>
  <si>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</si>
  <si>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</si>
  <si>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</si>
  <si>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</si>
  <si>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</si>
  <si>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</si>
  <si>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</si>
  <si>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</si>
  <si>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</si>
  <si>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</si>
  <si>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</si>
  <si>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</si>
  <si>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</si>
  <si>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</si>
  <si>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</si>
  <si>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</si>
  <si>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</si>
  <si>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</si>
  <si>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</si>
  <si>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</si>
  <si>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</si>
  <si>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</si>
  <si>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</si>
  <si>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</si>
  <si>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</si>
  <si>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</si>
  <si>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</si>
  <si>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</si>
  <si>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</si>
  <si>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</si>
  <si>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</si>
  <si>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</si>
  <si>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</si>
  <si>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</si>
  <si>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</si>
  <si>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</si>
  <si>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</si>
  <si>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</si>
  <si>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</si>
  <si>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</si>
  <si>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</si>
  <si>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</si>
  <si>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</si>
  <si>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</si>
  <si>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</si>
  <si>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</si>
  <si>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</si>
  <si>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</si>
  <si>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</si>
  <si>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</si>
  <si>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</si>
  <si>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</si>
  <si>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</si>
  <si>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</si>
  <si>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</si>
  <si>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</si>
  <si>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</si>
  <si>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</si>
  <si>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</si>
  <si>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</si>
  <si>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</si>
  <si>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</si>
  <si>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</si>
  <si>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</si>
  <si>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</si>
  <si>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</si>
  <si>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</si>
  <si>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</si>
  <si>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</si>
  <si>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</si>
  <si>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</si>
  <si>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</si>
  <si>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</si>
  <si>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</si>
  <si>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</si>
  <si>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</si>
  <si>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</si>
  <si>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</si>
  <si>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</si>
  <si>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</si>
  <si>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</si>
  <si>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</si>
  <si>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</si>
  <si>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</si>
  <si>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</si>
  <si>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</si>
  <si>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</si>
  <si>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</si>
  <si>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</si>
  <si>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</si>
  <si>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</si>
  <si>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</si>
  <si>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</si>
  <si>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</si>
  <si>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</si>
  <si>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</si>
  <si>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</si>
  <si>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</si>
  <si>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</si>
  <si>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</si>
  <si>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</si>
  <si>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</si>
  <si>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</si>
  <si>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</si>
  <si>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</si>
  <si>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</si>
  <si>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</si>
  <si>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</si>
  <si>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</si>
  <si>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</si>
  <si>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</si>
  <si>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</si>
  <si>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</si>
  <si>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</si>
  <si>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</si>
  <si>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</si>
  <si>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</si>
  <si>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</si>
  <si>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</si>
  <si>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</si>
  <si>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</si>
  <si>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</si>
  <si>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</si>
  <si>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</si>
  <si>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</si>
  <si>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</si>
  <si>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</si>
  <si>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</si>
  <si>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</si>
  <si>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</si>
  <si>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</si>
  <si>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</si>
  <si>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</si>
  <si>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</si>
  <si>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</si>
  <si>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</si>
  <si>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</si>
  <si>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</si>
  <si>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</si>
  <si>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</si>
  <si>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</si>
  <si>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</si>
  <si>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</si>
  <si>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</si>
  <si>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</si>
  <si>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</si>
  <si>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</si>
  <si>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</si>
  <si>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</si>
  <si>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</si>
  <si>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</si>
  <si>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</si>
  <si>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</si>
  <si>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</si>
  <si>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</si>
  <si>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</si>
  <si>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</si>
  <si>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</si>
  <si>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</si>
  <si>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</si>
  <si>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</si>
  <si>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</si>
  <si>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</si>
  <si>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</si>
  <si>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</si>
  <si>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</si>
  <si>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</si>
  <si>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</si>
  <si>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</si>
  <si>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</si>
  <si>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</si>
  <si>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</si>
  <si>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</si>
  <si>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</si>
  <si>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</si>
  <si>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</si>
  <si>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</si>
  <si>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</si>
  <si>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</si>
  <si>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</si>
  <si>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</si>
  <si>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</si>
  <si>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</si>
  <si>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</si>
  <si>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</si>
  <si>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</si>
  <si>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</si>
  <si>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</si>
  <si>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</si>
  <si>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</si>
  <si>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</si>
  <si>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</si>
  <si>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</si>
  <si>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</si>
  <si>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</si>
  <si>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</si>
  <si>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</si>
  <si>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</si>
  <si>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</si>
  <si>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</si>
  <si>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</si>
  <si>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</si>
  <si>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</si>
  <si>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</si>
  <si>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</si>
  <si>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</si>
  <si>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</si>
  <si>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</si>
  <si>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</si>
  <si>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</si>
  <si>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</si>
  <si>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</si>
  <si>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</si>
  <si>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</si>
  <si>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</si>
  <si>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</si>
  <si>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</si>
  <si>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</si>
  <si>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</si>
  <si>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</si>
  <si>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</si>
  <si>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</si>
  <si>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</si>
  <si>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</si>
  <si>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</si>
  <si>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</si>
  <si>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</si>
  <si>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</si>
  <si>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</si>
  <si>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</si>
  <si>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</si>
  <si>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</si>
  <si>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</si>
  <si>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</si>
  <si>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</si>
  <si>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</si>
  <si>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</si>
  <si>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</si>
  <si>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</si>
  <si>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</si>
  <si>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</si>
  <si>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</si>
  <si>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</si>
  <si>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</si>
  <si>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</si>
  <si>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</si>
  <si>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</si>
  <si>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</si>
  <si>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</si>
  <si>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</si>
  <si>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</si>
  <si>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</si>
  <si>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</si>
  <si>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</si>
  <si>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</si>
  <si>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</si>
  <si>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</si>
  <si>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</si>
  <si>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</si>
  <si>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</si>
  <si>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</si>
  <si>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</si>
  <si>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</si>
  <si>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</si>
  <si>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</si>
  <si>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</si>
  <si>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</si>
  <si>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</si>
  <si>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</si>
  <si>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</si>
  <si>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</si>
  <si>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</si>
  <si>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</si>
  <si>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</si>
  <si>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</si>
  <si>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</si>
  <si>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</si>
  <si>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</si>
  <si>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</si>
  <si>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</si>
  <si>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</si>
  <si>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</si>
  <si>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</si>
  <si>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</si>
  <si>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</si>
  <si>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</si>
  <si>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</si>
  <si>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</si>
  <si>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</si>
  <si>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</si>
  <si>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</si>
  <si>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</si>
  <si>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</si>
  <si>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</si>
  <si>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</si>
  <si>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</si>
  <si>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</si>
  <si>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</si>
  <si>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</si>
  <si>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</si>
  <si>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</si>
  <si>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</si>
  <si>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</si>
  <si>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</si>
  <si>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</si>
  <si>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</si>
  <si>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</si>
  <si>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</si>
  <si>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</si>
  <si>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</si>
  <si>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</si>
  <si>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</si>
  <si>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</si>
  <si>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</si>
  <si>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</si>
  <si>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</si>
  <si>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</si>
  <si>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</si>
  <si>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</si>
  <si>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</si>
  <si>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</si>
  <si>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</si>
  <si>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</si>
  <si>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</si>
  <si>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</si>
  <si>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</si>
  <si>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</si>
  <si>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</si>
  <si>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</si>
  <si>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</si>
  <si>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</si>
  <si>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</si>
  <si>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</si>
  <si>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</si>
  <si>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</si>
  <si>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</si>
  <si>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</si>
  <si>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</si>
  <si>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</si>
  <si>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</si>
  <si>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</si>
  <si>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</si>
  <si>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</si>
  <si>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</si>
  <si>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</si>
  <si>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</si>
  <si>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</si>
  <si>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</si>
  <si>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</si>
  <si>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</si>
  <si>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</si>
  <si>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</si>
  <si>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</si>
  <si>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</si>
  <si>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</si>
  <si>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</si>
  <si>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</si>
  <si>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</si>
  <si>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</si>
  <si>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</si>
  <si>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</si>
  <si>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</si>
  <si>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</si>
  <si>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</si>
  <si>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</si>
  <si>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</si>
  <si>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</si>
  <si>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</si>
  <si>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</si>
  <si>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</si>
  <si>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</si>
  <si>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</si>
  <si>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</si>
  <si>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</si>
  <si>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</si>
  <si>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</si>
  <si>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</si>
  <si>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</si>
  <si>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</si>
  <si>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</si>
  <si>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</si>
  <si>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</si>
  <si>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</si>
  <si>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</si>
  <si>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</si>
  <si>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</si>
  <si>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</si>
  <si>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</si>
  <si>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</si>
  <si>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</si>
  <si>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</si>
  <si>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</si>
  <si>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</si>
  <si>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</si>
  <si>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</si>
  <si>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</si>
  <si>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</si>
  <si>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</si>
  <si>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</si>
  <si>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</si>
  <si>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</si>
  <si>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</si>
  <si>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</si>
  <si>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</si>
  <si>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</si>
  <si>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</si>
  <si>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</si>
  <si>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</si>
  <si>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</si>
  <si>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</si>
  <si>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</si>
  <si>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</si>
  <si>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</si>
  <si>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</si>
  <si>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</si>
  <si>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</si>
  <si>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</si>
  <si>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</si>
  <si>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</si>
  <si>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</si>
  <si>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</si>
  <si>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</si>
  <si>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</si>
  <si>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</si>
  <si>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</si>
  <si>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</si>
  <si>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</si>
  <si>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</si>
  <si>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</si>
  <si>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</si>
  <si>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</si>
  <si>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</si>
  <si>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</si>
  <si>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</si>
  <si>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</si>
  <si>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</si>
  <si>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</si>
  <si>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</si>
  <si>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</si>
  <si>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</si>
  <si>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</si>
  <si>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</si>
  <si>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</si>
  <si>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</si>
  <si>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</si>
  <si>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</si>
  <si>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</si>
  <si>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</si>
  <si>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</si>
  <si>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</si>
  <si>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</si>
  <si>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</si>
  <si>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</si>
  <si>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</si>
  <si>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</si>
  <si>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</si>
  <si>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</si>
  <si>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</si>
  <si>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</si>
  <si>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</si>
  <si>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</si>
  <si>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</si>
  <si>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</si>
  <si>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</si>
  <si>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</si>
  <si>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</si>
  <si>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</si>
  <si>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</si>
  <si>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</si>
  <si>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</si>
  <si>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</si>
  <si>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</si>
  <si>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</si>
  <si>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</si>
  <si>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</si>
  <si>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</si>
  <si>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</si>
  <si>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</si>
  <si>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</si>
  <si>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</si>
  <si>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</si>
  <si>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</si>
  <si>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</si>
  <si>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</si>
  <si>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</si>
  <si>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</si>
  <si>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</si>
  <si>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</si>
  <si>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</si>
  <si>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</si>
  <si>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</si>
  <si>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</si>
  <si>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</si>
  <si>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</si>
  <si>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</si>
  <si>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</si>
  <si>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</si>
  <si>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</si>
  <si>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</si>
  <si>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</si>
  <si>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</si>
  <si>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</si>
  <si>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</si>
  <si>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</si>
  <si>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</si>
  <si>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</si>
  <si>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</si>
  <si>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</si>
  <si>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</si>
  <si>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</si>
  <si>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</si>
  <si>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</si>
  <si>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</si>
  <si>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</si>
  <si>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</si>
  <si>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</si>
  <si>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</si>
  <si>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</si>
  <si>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</si>
  <si>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</si>
  <si>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</si>
  <si>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</si>
  <si>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</si>
  <si>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</si>
  <si>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</si>
  <si>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</si>
  <si>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</si>
  <si>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</si>
  <si>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</si>
  <si>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</si>
  <si>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</si>
  <si>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</si>
  <si>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</si>
  <si>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</si>
  <si>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</si>
  <si>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</si>
  <si>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</si>
  <si>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</si>
  <si>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</si>
  <si>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</si>
  <si>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</si>
  <si>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</si>
  <si>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</si>
  <si>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</si>
  <si>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</si>
  <si>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</si>
  <si>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</si>
  <si>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</si>
  <si>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</si>
  <si>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</si>
  <si>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</si>
  <si>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</si>
  <si>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</si>
  <si>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</si>
  <si>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</si>
  <si>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</si>
  <si>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</si>
  <si>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</si>
  <si>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</si>
  <si>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</si>
  <si>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</si>
  <si>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</si>
  <si>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</si>
  <si>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</si>
  <si>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</si>
  <si>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</si>
  <si>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</si>
  <si>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</si>
  <si>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</si>
  <si>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</si>
  <si>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</si>
  <si>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</si>
  <si>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</si>
  <si>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</si>
  <si>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</si>
  <si>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</si>
  <si>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</si>
  <si>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</si>
  <si>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</si>
  <si>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</si>
  <si>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</si>
  <si>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</si>
  <si>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</si>
  <si>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</si>
  <si>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</si>
  <si>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</si>
  <si>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</si>
  <si>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</si>
  <si>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</si>
  <si>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</si>
  <si>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</si>
  <si>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</si>
  <si>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</si>
  <si>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</si>
  <si>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</si>
  <si>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</si>
  <si>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</si>
  <si>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</si>
  <si>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</si>
  <si>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</si>
  <si>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</si>
  <si>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</si>
  <si>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</si>
  <si>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</si>
  <si>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</si>
  <si>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</si>
  <si>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</si>
  <si>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</si>
  <si>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</si>
  <si>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</si>
  <si>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</si>
  <si>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</si>
  <si>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</si>
  <si>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</si>
  <si>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</si>
  <si>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</si>
  <si>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</si>
  <si>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</si>
  <si>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</si>
  <si>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</si>
  <si>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</si>
  <si>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</si>
  <si>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</si>
  <si>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</si>
  <si>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</si>
  <si>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</si>
  <si>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</si>
  <si>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</si>
  <si>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</si>
  <si>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</si>
  <si>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</si>
  <si>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</si>
  <si>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</si>
  <si>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</si>
  <si>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</si>
  <si>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</si>
  <si>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</si>
  <si>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</si>
  <si>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</si>
  <si>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</si>
  <si>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</si>
  <si>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</si>
  <si>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</si>
  <si>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</si>
  <si>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</si>
  <si>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</si>
  <si>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</si>
  <si>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</si>
  <si>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</si>
  <si>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</si>
  <si>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</si>
  <si>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</si>
  <si>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</si>
  <si>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</si>
  <si>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</si>
  <si>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</si>
  <si>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</si>
  <si>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</si>
  <si>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</si>
  <si>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</si>
  <si>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</si>
  <si>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</si>
  <si>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</si>
  <si>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</si>
  <si>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</si>
  <si>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</si>
  <si>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</si>
  <si>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</si>
  <si>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</si>
  <si>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</si>
  <si>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</si>
  <si>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</si>
  <si>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</si>
  <si>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</si>
  <si>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</si>
  <si>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</si>
  <si>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</si>
  <si>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</si>
  <si>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</si>
  <si>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</si>
  <si>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</si>
  <si>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</si>
  <si>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</si>
  <si>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</si>
  <si>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</si>
  <si>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</si>
  <si>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</si>
  <si>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</si>
  <si>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</si>
  <si>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</si>
  <si>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</si>
  <si>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</si>
  <si>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</si>
  <si>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</si>
  <si>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</si>
  <si>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</si>
  <si>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</si>
  <si>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</si>
  <si>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</si>
  <si>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</si>
  <si>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</si>
  <si>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</si>
  <si>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</si>
  <si>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</si>
  <si>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</si>
  <si>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</si>
  <si>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</si>
  <si>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</si>
  <si>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</si>
  <si>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</si>
  <si>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</si>
  <si>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</si>
  <si>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</si>
  <si>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</si>
  <si>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</si>
  <si>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</si>
  <si>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</si>
  <si>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</si>
  <si>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</si>
  <si>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</si>
  <si>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</si>
  <si>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</si>
  <si>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</si>
  <si>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</si>
  <si>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</si>
  <si>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</si>
  <si>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</si>
  <si>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</si>
  <si>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</si>
  <si>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</si>
  <si>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</si>
  <si>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</si>
  <si>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</si>
  <si>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</si>
  <si>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</si>
  <si>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</si>
  <si>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</si>
  <si>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</si>
  <si>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</si>
  <si>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</si>
  <si>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</si>
  <si>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</si>
  <si>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</si>
  <si>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</si>
  <si>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</si>
  <si>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</si>
  <si>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</si>
  <si>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</si>
  <si>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</si>
  <si>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</si>
  <si>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</si>
  <si>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</si>
  <si>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</si>
  <si>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</si>
  <si>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</si>
  <si>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</si>
  <si>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</si>
  <si>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</si>
  <si>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</si>
  <si>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</si>
  <si>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</si>
  <si>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</si>
  <si>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</si>
  <si>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</si>
  <si>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</si>
  <si>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</si>
  <si>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</si>
  <si>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</si>
  <si>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</si>
  <si>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</si>
  <si>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</si>
  <si>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</si>
  <si>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</si>
  <si>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</si>
  <si>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</si>
  <si>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</si>
  <si>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</si>
  <si>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</si>
  <si>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</si>
  <si>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</si>
  <si>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</si>
  <si>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</si>
  <si>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</si>
  <si>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</si>
  <si>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</si>
  <si>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</si>
  <si>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</si>
  <si>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</si>
  <si>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</si>
  <si>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</si>
  <si>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</si>
  <si>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</si>
  <si>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</si>
  <si>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</si>
  <si>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</si>
  <si>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</si>
  <si>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</si>
  <si>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</si>
  <si>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</si>
  <si>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</si>
  <si>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</si>
  <si>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</si>
  <si>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</si>
  <si>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</si>
  <si>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</si>
  <si>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</si>
  <si>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</si>
  <si>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</si>
  <si>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</si>
  <si>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</si>
  <si>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</si>
  <si>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</si>
  <si>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</si>
  <si>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</si>
  <si>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</si>
  <si>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</si>
  <si>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</si>
  <si>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</si>
  <si>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</si>
  <si>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</si>
  <si>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</si>
  <si>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</si>
  <si>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</si>
  <si>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</si>
  <si>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</si>
  <si>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</si>
  <si>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</si>
  <si>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</si>
  <si>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</si>
  <si>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</si>
  <si>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</si>
  <si>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</si>
  <si>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</si>
  <si>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</si>
  <si>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</si>
  <si>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</si>
  <si>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</si>
  <si>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</si>
  <si>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</si>
  <si>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</si>
  <si>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</si>
  <si>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</si>
  <si>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</si>
  <si>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</si>
  <si>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</si>
  <si>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</si>
  <si>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</si>
  <si>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</si>
  <si>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</si>
  <si>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</si>
  <si>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</si>
  <si>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</si>
  <si>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</si>
  <si>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</si>
  <si>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</si>
  <si>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</si>
  <si>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</si>
  <si>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</si>
  <si>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</si>
  <si>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</si>
  <si>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</si>
  <si>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</si>
  <si>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</si>
  <si>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</si>
  <si>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</si>
  <si>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</si>
  <si>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</si>
  <si>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</si>
  <si>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</si>
  <si>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</si>
  <si>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</si>
  <si>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</si>
  <si>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</si>
  <si>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</si>
  <si>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</si>
  <si>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</si>
  <si>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</si>
  <si>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</si>
  <si>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</si>
  <si>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</si>
  <si>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</si>
  <si>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</si>
  <si>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</si>
  <si>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</si>
  <si>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</si>
  <si>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</si>
  <si>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</si>
  <si>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</si>
  <si>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</si>
  <si>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</si>
  <si>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</si>
  <si>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</si>
  <si>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</si>
  <si>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</si>
  <si>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</si>
  <si>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</si>
  <si>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</si>
  <si>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</si>
  <si>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</si>
  <si>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</si>
  <si>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</si>
  <si>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</si>
  <si>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</si>
  <si>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</si>
  <si>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</si>
  <si>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</si>
  <si>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</si>
  <si>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</si>
  <si>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</si>
  <si>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</si>
  <si>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</si>
  <si>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</si>
  <si>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</si>
  <si>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</si>
  <si>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</si>
  <si>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</si>
  <si>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</si>
  <si>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</si>
  <si>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</si>
  <si>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</si>
  <si>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</si>
  <si>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</si>
  <si>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</si>
  <si>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</si>
  <si>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</si>
  <si>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</si>
  <si>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</si>
  <si>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</si>
  <si>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</si>
  <si>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</si>
  <si>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</si>
  <si>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</si>
  <si>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</si>
  <si>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</si>
  <si>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</si>
  <si>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</si>
  <si>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</si>
  <si>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</si>
  <si>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</si>
  <si>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</si>
  <si>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</si>
  <si>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</si>
  <si>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</si>
  <si>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</si>
  <si>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</si>
  <si>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</si>
  <si>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</si>
  <si>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</si>
  <si>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</si>
  <si>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</si>
  <si>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</si>
  <si>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</si>
  <si>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</si>
  <si>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</si>
  <si>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</si>
  <si>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</si>
  <si>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</si>
  <si>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</si>
  <si>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</si>
  <si>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</si>
  <si>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</si>
  <si>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</si>
  <si>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</si>
  <si>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</si>
  <si>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</si>
  <si>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</si>
  <si>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</si>
  <si>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</si>
  <si>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</si>
  <si>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</si>
  <si>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</si>
  <si>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</si>
  <si>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</si>
  <si>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</si>
  <si>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</si>
  <si>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</si>
  <si>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</si>
  <si>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</si>
  <si>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</si>
  <si>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</si>
  <si>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</si>
  <si>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</si>
  <si>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</si>
  <si>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</si>
  <si>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</si>
  <si>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</si>
  <si>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</si>
  <si>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</si>
  <si>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</si>
  <si>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</si>
  <si>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</si>
  <si>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</si>
  <si>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</si>
  <si>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</si>
  <si>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</si>
  <si>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</si>
  <si>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</si>
  <si>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</si>
  <si>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</si>
  <si>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</si>
  <si>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</si>
  <si>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</si>
  <si>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</si>
  <si>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</si>
  <si>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</si>
  <si>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</si>
  <si>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</si>
  <si>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</si>
  <si>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</si>
  <si>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</si>
  <si>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</si>
  <si>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</si>
  <si>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</si>
  <si>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</si>
  <si>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</si>
  <si>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</si>
  <si>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</si>
  <si>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</si>
  <si>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</si>
  <si>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</si>
  <si>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</si>
  <si>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</si>
  <si>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</si>
  <si>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</si>
  <si>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</si>
  <si>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</si>
  <si>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</si>
  <si>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</si>
  <si>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</si>
  <si>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</si>
  <si>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</si>
  <si>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</si>
  <si>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</si>
  <si>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</si>
  <si>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</si>
  <si>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</si>
  <si>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</si>
  <si>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</si>
  <si>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</si>
  <si>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</si>
  <si>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</si>
  <si>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</si>
  <si>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</si>
  <si>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</si>
  <si>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</si>
  <si>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</si>
  <si>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</si>
  <si>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</si>
  <si>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</si>
  <si>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</si>
  <si>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</si>
  <si>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</si>
  <si>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</si>
  <si>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</si>
  <si>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</si>
  <si>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</si>
  <si>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</si>
  <si>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</si>
  <si>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</si>
  <si>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</si>
  <si>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</si>
  <si>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</si>
  <si>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</si>
  <si>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</si>
  <si>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</si>
  <si>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</si>
  <si>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</si>
  <si>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</si>
  <si>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</si>
  <si>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</si>
  <si>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</si>
  <si>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</si>
  <si>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</si>
  <si>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</si>
  <si>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</si>
  <si>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</si>
  <si>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</si>
  <si>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</si>
  <si>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</si>
  <si>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</si>
  <si>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</si>
  <si>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</si>
  <si>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</si>
  <si>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</si>
  <si>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</si>
  <si>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</si>
  <si>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</si>
  <si>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</si>
  <si>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</si>
  <si>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</si>
  <si>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</si>
  <si>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</si>
  <si>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</si>
  <si>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</si>
  <si>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</si>
  <si>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</si>
  <si>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</si>
  <si>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</si>
  <si>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</si>
  <si>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</si>
  <si>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</si>
  <si>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</si>
  <si>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</si>
  <si>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</si>
  <si>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</si>
  <si>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</si>
  <si>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</si>
  <si>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</si>
  <si>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</si>
  <si>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</si>
  <si>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</si>
  <si>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</si>
  <si>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</si>
  <si>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</si>
  <si>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</si>
  <si>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</si>
  <si>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</si>
  <si>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</si>
  <si>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</si>
  <si>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</si>
  <si>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</si>
  <si>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</si>
  <si>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</si>
  <si>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</si>
  <si>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</si>
  <si>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</si>
  <si>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</si>
  <si>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</si>
  <si>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</si>
  <si>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</si>
  <si>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</si>
  <si>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</si>
  <si>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</si>
  <si>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</si>
  <si>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</si>
  <si>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</si>
  <si>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</si>
  <si>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</si>
  <si>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</si>
  <si>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</si>
  <si>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</si>
  <si>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</si>
  <si>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</si>
  <si>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</si>
  <si>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</si>
  <si>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</si>
  <si>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</si>
  <si>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</si>
  <si>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</si>
  <si>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</si>
  <si>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</si>
  <si>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</si>
  <si>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</si>
  <si>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</si>
  <si>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</si>
  <si>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</si>
  <si>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</si>
  <si>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</si>
  <si>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</si>
  <si>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</si>
  <si>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</si>
  <si>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</si>
  <si>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</si>
  <si>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</si>
  <si>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</si>
  <si>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</si>
  <si>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</si>
  <si>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</si>
  <si>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</si>
  <si>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</si>
  <si>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</si>
  <si>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</si>
  <si>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</si>
  <si>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</si>
  <si>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</si>
  <si>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</si>
  <si>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</si>
  <si>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</si>
  <si>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</si>
  <si>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</si>
  <si>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</si>
  <si>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</si>
  <si>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</si>
  <si>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</si>
  <si>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</si>
  <si>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</si>
  <si>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</si>
  <si>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</si>
  <si>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</si>
  <si>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</si>
  <si>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</si>
  <si>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</si>
  <si>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</si>
  <si>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</si>
  <si>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</si>
  <si>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</si>
  <si>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</si>
  <si>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</si>
  <si>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</si>
  <si>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</si>
  <si>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</si>
  <si>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</si>
  <si>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</si>
  <si>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</si>
  <si>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</si>
  <si>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</si>
  <si>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</si>
  <si>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</si>
  <si>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</si>
  <si>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</si>
  <si>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</si>
  <si>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</si>
  <si>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</si>
  <si>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</si>
  <si>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</si>
  <si>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</si>
  <si>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</si>
  <si>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</si>
  <si>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</si>
  <si>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</si>
  <si>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</si>
  <si>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</si>
  <si>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</si>
  <si>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</si>
  <si>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</si>
  <si>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</si>
  <si>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</si>
  <si>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</si>
  <si>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</si>
  <si>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</si>
  <si>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</si>
  <si>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</si>
  <si>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</si>
  <si>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</si>
  <si>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</si>
  <si>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</si>
  <si>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</si>
  <si>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</si>
  <si>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</si>
  <si>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</si>
  <si>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</si>
  <si>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</si>
  <si>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</si>
  <si>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</si>
  <si>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</si>
  <si>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</si>
  <si>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</si>
  <si>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</si>
  <si>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</si>
  <si>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</si>
  <si>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</si>
  <si>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</si>
  <si>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</si>
  <si>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</si>
  <si>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</si>
  <si>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</si>
  <si>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</si>
  <si>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</si>
  <si>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</si>
  <si>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</si>
  <si>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</si>
  <si>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</si>
  <si>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</si>
  <si>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</si>
  <si>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</si>
  <si>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</si>
  <si>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</si>
  <si>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</si>
  <si>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</si>
  <si>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</si>
  <si>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</si>
  <si>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</si>
  <si>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</si>
  <si>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</si>
  <si>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</si>
  <si>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</si>
  <si>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</si>
  <si>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</si>
  <si>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</si>
  <si>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</si>
  <si>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</si>
  <si>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</si>
  <si>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</si>
  <si>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</si>
  <si>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</si>
  <si>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</si>
  <si>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</si>
  <si>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</si>
  <si>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</si>
  <si>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</si>
  <si>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</si>
  <si>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</si>
  <si>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</si>
  <si>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</si>
  <si>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</si>
  <si>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</si>
  <si>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</si>
  <si>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</si>
  <si>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</si>
  <si>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</si>
  <si>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</si>
  <si>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</si>
  <si>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</si>
  <si>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</si>
  <si>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</si>
  <si>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</si>
  <si>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</si>
  <si>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</si>
  <si>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</si>
  <si>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</si>
  <si>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</si>
  <si>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</si>
  <si>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</si>
  <si>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</si>
  <si>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</si>
  <si>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</si>
  <si>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</si>
  <si>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</si>
  <si>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</si>
  <si>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</si>
  <si>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</si>
  <si>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</si>
  <si>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</si>
  <si>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</si>
  <si>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</si>
  <si>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</si>
  <si>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</si>
  <si>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</si>
  <si>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</si>
  <si>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</si>
  <si>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</si>
  <si>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</si>
  <si>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</si>
  <si>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</si>
  <si>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</si>
  <si>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</si>
  <si>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</si>
  <si>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</si>
  <si>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</si>
  <si>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</si>
  <si>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</si>
  <si>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</si>
  <si>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</si>
  <si>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</si>
  <si>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</si>
  <si>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</si>
  <si>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</si>
  <si>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</si>
  <si>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</si>
  <si>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</si>
  <si>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</si>
  <si>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</si>
  <si>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</si>
  <si>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</si>
  <si>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</si>
  <si>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</si>
  <si>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</si>
  <si>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</si>
  <si>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</si>
  <si>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</si>
  <si>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</si>
  <si>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</si>
  <si>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</si>
  <si>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</si>
  <si>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</si>
  <si>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</si>
  <si>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</si>
  <si>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</si>
  <si>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</si>
  <si>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</si>
  <si>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</si>
  <si>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</si>
  <si>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</si>
  <si>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</si>
  <si>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</si>
  <si>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</si>
  <si>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</si>
  <si>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</si>
  <si>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</si>
  <si>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</si>
  <si>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</si>
  <si>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</si>
  <si>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</si>
  <si>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</si>
  <si>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</si>
  <si>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</si>
  <si>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</si>
  <si>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</si>
  <si>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</si>
  <si>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</si>
  <si>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</si>
  <si>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</si>
  <si>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</si>
  <si>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</si>
  <si>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</si>
  <si>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</si>
  <si>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</si>
  <si>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</si>
  <si>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</si>
  <si>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</si>
  <si>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</si>
  <si>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</si>
  <si>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</si>
  <si>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</si>
  <si>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</si>
  <si>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</si>
  <si>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</si>
  <si>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</si>
  <si>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</si>
  <si>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</si>
  <si>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</si>
  <si>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</si>
  <si>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</si>
  <si>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</si>
  <si>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</si>
  <si>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</si>
  <si>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</si>
  <si>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</si>
  <si>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</si>
  <si>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</si>
  <si>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</si>
  <si>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</si>
  <si>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</si>
  <si>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</si>
  <si>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</si>
  <si>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</si>
  <si>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</si>
  <si>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</si>
  <si>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</si>
  <si>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</si>
  <si>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</si>
  <si>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</si>
  <si>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</si>
  <si>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</si>
  <si>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</si>
  <si>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</si>
  <si>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</si>
  <si>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</si>
  <si>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</si>
  <si>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</si>
  <si>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</si>
  <si>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</si>
  <si>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</si>
  <si>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</si>
  <si>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</si>
  <si>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</si>
  <si>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</si>
  <si>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</si>
  <si>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</si>
  <si>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</si>
  <si>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</si>
  <si>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</si>
  <si>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</si>
  <si>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</si>
  <si>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</si>
  <si>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</si>
  <si>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</si>
  <si>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</si>
  <si>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</si>
  <si>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</si>
  <si>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</si>
  <si>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</si>
  <si>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</si>
  <si>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</si>
  <si>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</si>
  <si>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</si>
  <si>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</si>
  <si>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</si>
  <si>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</si>
  <si>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</si>
  <si>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</si>
  <si>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</si>
  <si>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</si>
  <si>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</si>
  <si>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</si>
  <si>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</si>
  <si>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</si>
  <si>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</si>
  <si>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</si>
  <si>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</si>
  <si>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</si>
  <si>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</si>
  <si>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</si>
  <si>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</si>
  <si>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</si>
  <si>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</si>
  <si>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</si>
  <si>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</si>
  <si>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</si>
  <si>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</si>
  <si>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</si>
  <si>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</si>
  <si>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</si>
  <si>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</si>
  <si>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</si>
  <si>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</si>
  <si>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</si>
  <si>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</si>
  <si>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</si>
  <si>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</si>
  <si>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</si>
  <si>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</si>
  <si>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</si>
  <si>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</si>
  <si>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</si>
  <si>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</si>
  <si>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</si>
  <si>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</si>
  <si>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</si>
  <si>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</si>
  <si>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</si>
  <si>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</si>
  <si>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</si>
  <si>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</si>
  <si>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</si>
  <si>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</si>
  <si>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</si>
  <si>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</si>
  <si>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</si>
  <si>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</si>
  <si>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</si>
  <si>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</si>
  <si>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</si>
  <si>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</si>
  <si>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</si>
  <si>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</si>
  <si>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</si>
  <si>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</si>
  <si>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</si>
  <si>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</si>
  <si>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</si>
  <si>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</si>
  <si>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</si>
  <si>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</si>
  <si>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</si>
  <si>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</si>
  <si>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</si>
  <si>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</si>
  <si>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</si>
  <si>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</si>
  <si>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</si>
  <si>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</si>
  <si>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</si>
  <si>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</si>
  <si>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</si>
  <si>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</si>
  <si>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</si>
  <si>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</si>
  <si>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</si>
  <si>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</si>
  <si>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</si>
  <si>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</si>
  <si>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</si>
  <si>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</si>
  <si>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</si>
  <si>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</si>
  <si>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</si>
  <si>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</si>
  <si>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</si>
  <si>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</si>
  <si>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</si>
  <si>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</si>
  <si>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</si>
  <si>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</si>
  <si>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</si>
  <si>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</si>
  <si>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</si>
  <si>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</si>
  <si>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</si>
  <si>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</si>
  <si>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</si>
  <si>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</si>
  <si>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</si>
  <si>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</si>
  <si>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</si>
  <si>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</si>
  <si>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</si>
  <si>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</si>
  <si>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</si>
  <si>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</si>
  <si>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</si>
  <si>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</si>
  <si>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</si>
  <si>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</si>
  <si>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</si>
  <si>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</si>
  <si>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</si>
  <si>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</si>
  <si>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</si>
  <si>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</si>
  <si>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</si>
  <si>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</si>
  <si>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</si>
  <si>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</si>
  <si>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</si>
  <si>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</si>
  <si>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</si>
  <si>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</si>
  <si>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</si>
  <si>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</si>
  <si>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</si>
  <si>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</si>
  <si>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</si>
  <si>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</si>
  <si>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</si>
  <si>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</si>
  <si>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</si>
  <si>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</si>
  <si>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</si>
  <si>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</si>
  <si>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</si>
  <si>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</si>
  <si>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</si>
  <si>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</si>
  <si>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</si>
  <si>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</si>
  <si>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</si>
  <si>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</si>
  <si>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</si>
  <si>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</si>
  <si>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</si>
  <si>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</si>
  <si>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</si>
  <si>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</si>
  <si>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</si>
  <si>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</si>
  <si>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</si>
  <si>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</si>
  <si>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</si>
  <si>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</si>
  <si>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</si>
  <si>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</si>
  <si>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</si>
  <si>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</si>
  <si>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</si>
  <si>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</si>
  <si>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</si>
  <si>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</si>
  <si>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</si>
  <si>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</si>
  <si>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</si>
  <si>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</si>
  <si>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</si>
  <si>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</si>
  <si>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</si>
  <si>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</si>
  <si>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</si>
  <si>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</si>
  <si>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</si>
  <si>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</si>
  <si>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</si>
  <si>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</si>
  <si>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</si>
  <si>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</si>
  <si>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</si>
  <si>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</si>
  <si>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</si>
  <si>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</si>
  <si>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</si>
  <si>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</si>
  <si>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</si>
  <si>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</si>
  <si>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</si>
  <si>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</si>
  <si>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</si>
  <si>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</si>
  <si>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</si>
  <si>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</si>
  <si>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</si>
  <si>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</si>
  <si>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</si>
  <si>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</si>
  <si>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</si>
  <si>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</si>
  <si>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</si>
  <si>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</si>
  <si>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</si>
  <si>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</si>
  <si>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</si>
  <si>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</si>
  <si>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</si>
  <si>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</si>
  <si>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</si>
  <si>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</si>
  <si>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</si>
  <si>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</si>
  <si>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</si>
  <si>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</si>
  <si>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</si>
  <si>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</si>
  <si>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</si>
  <si>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</si>
  <si>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</si>
  <si>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</si>
  <si>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</si>
  <si>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</si>
  <si>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</si>
  <si>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</si>
  <si>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</si>
  <si>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</si>
  <si>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</si>
  <si>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</si>
  <si>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</si>
  <si>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</si>
  <si>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</si>
  <si>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</si>
  <si>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</si>
  <si>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</si>
  <si>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</si>
  <si>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</si>
  <si>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</si>
  <si>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</si>
  <si>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</si>
  <si>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</si>
  <si>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</si>
  <si>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</si>
  <si>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</si>
  <si>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</si>
  <si>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</si>
  <si>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</si>
  <si>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</si>
  <si>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</si>
  <si>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</si>
  <si>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</si>
  <si>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</si>
  <si>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</si>
  <si>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</si>
  <si>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</si>
  <si>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</si>
  <si>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</si>
  <si>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</si>
  <si>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</si>
  <si>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</si>
  <si>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</si>
  <si>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</si>
  <si>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</si>
  <si>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</si>
  <si>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</si>
  <si>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</si>
  <si>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</si>
  <si>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</si>
  <si>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</si>
  <si>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</si>
  <si>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</si>
  <si>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</si>
  <si>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</si>
  <si>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</si>
  <si>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</si>
  <si>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</si>
  <si>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</si>
  <si>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</si>
  <si>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</si>
  <si>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</si>
  <si>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</si>
  <si>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</si>
  <si>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</si>
  <si>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</si>
  <si>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</si>
  <si>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</si>
  <si>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</si>
  <si>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</si>
  <si>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</si>
  <si>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</si>
  <si>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</si>
  <si>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</si>
  <si>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</si>
  <si>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</si>
  <si>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</si>
  <si>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</si>
  <si>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</si>
  <si>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</si>
  <si>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</si>
  <si>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</si>
  <si>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</si>
  <si>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</si>
  <si>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</si>
  <si>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</si>
  <si>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</si>
  <si>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</si>
  <si>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</si>
  <si>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</si>
  <si>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</si>
  <si>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</si>
  <si>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</si>
  <si>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</si>
  <si>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</si>
  <si>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</si>
  <si>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</si>
  <si>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</si>
  <si>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</si>
  <si>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</si>
  <si>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</si>
  <si>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</si>
  <si>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</si>
  <si>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</si>
  <si>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</si>
  <si>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</si>
  <si>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</si>
  <si>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</si>
  <si>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</si>
  <si>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</si>
  <si>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</si>
  <si>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</si>
  <si>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</si>
  <si>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</si>
  <si>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</si>
  <si>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</si>
  <si>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</si>
  <si>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</si>
  <si>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</si>
  <si>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</si>
  <si>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</si>
  <si>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</si>
  <si>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</si>
  <si>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</si>
  <si>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</si>
  <si>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</si>
  <si>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</si>
  <si>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</si>
  <si>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</si>
  <si>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</si>
  <si>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</si>
  <si>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</si>
  <si>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</si>
  <si>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</si>
  <si>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</si>
  <si>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</si>
  <si>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</si>
  <si>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</si>
  <si>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</si>
  <si>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</si>
  <si>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</si>
  <si>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</si>
  <si>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</si>
  <si>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</si>
  <si>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</si>
  <si>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</si>
  <si>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</si>
  <si>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</si>
  <si>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</si>
  <si>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</si>
  <si>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</si>
  <si>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</si>
  <si>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</si>
  <si>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</si>
  <si>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</si>
  <si>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</si>
  <si>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</si>
  <si>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</si>
  <si>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</si>
  <si>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</si>
  <si>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</si>
  <si>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</si>
  <si>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</si>
  <si>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</si>
  <si>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</si>
  <si>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</si>
  <si>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</si>
  <si>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</si>
  <si>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</si>
  <si>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</si>
  <si>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</si>
  <si>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</si>
  <si>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</si>
  <si>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</si>
  <si>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</si>
  <si>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</si>
  <si>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</si>
  <si>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</si>
  <si>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</si>
  <si>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</si>
  <si>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</si>
  <si>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</si>
  <si>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</si>
  <si>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</si>
  <si>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</si>
  <si>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</si>
  <si>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</si>
  <si>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</si>
  <si>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</si>
  <si>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</si>
  <si>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</si>
  <si>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</si>
  <si>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</si>
  <si>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</si>
  <si>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</si>
  <si>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</si>
  <si>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</si>
  <si>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</si>
  <si>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</si>
  <si>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</si>
  <si>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</si>
  <si>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</si>
  <si>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</si>
  <si>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</si>
  <si>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</si>
  <si>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</si>
  <si>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</si>
  <si>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</si>
  <si>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</si>
  <si>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</si>
  <si>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</si>
  <si>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</si>
  <si>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</si>
  <si>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</si>
  <si>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</si>
  <si>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</si>
  <si>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</si>
  <si>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</si>
  <si>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</si>
  <si>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</si>
  <si>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</si>
  <si>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</si>
  <si>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</si>
  <si>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</si>
  <si>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</si>
  <si>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</si>
  <si>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</si>
  <si>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</si>
  <si>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</si>
  <si>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</si>
  <si>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</si>
  <si>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</si>
  <si>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</si>
  <si>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</si>
  <si>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</si>
  <si>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</si>
  <si>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</si>
  <si>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</si>
  <si>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</si>
  <si>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</si>
  <si>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</si>
  <si>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</si>
  <si>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</si>
  <si>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</si>
  <si>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</si>
  <si>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</si>
  <si>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</si>
  <si>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</si>
  <si>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</si>
  <si>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</si>
  <si>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</si>
  <si>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</si>
  <si>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</si>
  <si>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</si>
  <si>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</si>
  <si>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</si>
  <si>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</si>
  <si>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</si>
  <si>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</si>
  <si>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</si>
  <si>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</si>
  <si>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</si>
  <si>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</si>
  <si>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</si>
  <si>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</si>
  <si>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</si>
  <si>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</si>
  <si>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</si>
  <si>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</si>
  <si>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</si>
  <si>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</si>
  <si>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</si>
  <si>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</si>
  <si>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</si>
  <si>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</si>
  <si>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</si>
  <si>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</si>
  <si>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</si>
  <si>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</si>
  <si>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</si>
  <si>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</si>
  <si>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</si>
  <si>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</si>
  <si>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</si>
  <si>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</si>
  <si>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</si>
  <si>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</si>
  <si>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</si>
  <si>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</si>
  <si>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</si>
  <si>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</si>
  <si>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</si>
  <si>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</si>
  <si>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</si>
  <si>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</si>
  <si>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</si>
  <si>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</si>
  <si>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</si>
  <si>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</si>
  <si>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</si>
  <si>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</si>
  <si>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</si>
  <si>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</si>
  <si>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</si>
  <si>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</si>
  <si>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</si>
  <si>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</si>
  <si>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</si>
  <si>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</si>
  <si>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</si>
  <si>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</si>
  <si>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</si>
  <si>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</si>
  <si>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</si>
  <si>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</si>
  <si>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</si>
  <si>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</si>
  <si>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</si>
  <si>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</si>
  <si>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</si>
  <si>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</si>
  <si>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</si>
  <si>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</si>
  <si>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</si>
  <si>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</si>
  <si>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</si>
  <si>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</si>
  <si>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</si>
  <si>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</si>
  <si>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</si>
  <si>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</si>
  <si>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</si>
  <si>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</si>
  <si>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</si>
  <si>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</si>
  <si>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</si>
  <si>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</si>
  <si>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</si>
  <si>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</si>
  <si>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</si>
  <si>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</si>
  <si>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</si>
  <si>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</si>
  <si>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</si>
  <si>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</si>
  <si>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</si>
  <si>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</si>
  <si>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</si>
  <si>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</si>
  <si>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</si>
  <si>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</si>
  <si>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</si>
  <si>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</si>
  <si>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</si>
  <si>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</si>
  <si>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</si>
  <si>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</si>
  <si>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</si>
  <si>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</si>
  <si>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</si>
  <si>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</si>
  <si>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</si>
  <si>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</si>
  <si>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</si>
  <si>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</si>
  <si>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</si>
  <si>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</si>
  <si>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</si>
  <si>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</si>
  <si>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</si>
  <si>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</si>
  <si>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</si>
  <si>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</si>
  <si>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</si>
  <si>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</si>
  <si>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</si>
  <si>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</si>
  <si>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</si>
  <si>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</si>
  <si>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</si>
  <si>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</si>
  <si>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</si>
  <si>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</si>
  <si>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</si>
  <si>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</si>
  <si>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</si>
  <si>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</si>
  <si>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</si>
  <si>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</si>
  <si>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</si>
  <si>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</si>
  <si>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</si>
  <si>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</si>
  <si>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</si>
  <si>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</si>
  <si>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</si>
  <si>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</si>
  <si>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</si>
  <si>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</si>
  <si>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</si>
  <si>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</si>
  <si>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</si>
  <si>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</si>
  <si>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</si>
  <si>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</si>
  <si>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</si>
  <si>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</si>
  <si>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</si>
  <si>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</si>
  <si>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</si>
  <si>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</si>
  <si>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</si>
  <si>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</si>
  <si>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</si>
  <si>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</si>
  <si>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</si>
  <si>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</si>
  <si>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</si>
  <si>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</si>
  <si>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</si>
  <si>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</si>
  <si>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</si>
  <si>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</si>
  <si>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</si>
  <si>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</si>
  <si>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</si>
  <si>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</si>
  <si>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</si>
  <si>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</si>
  <si>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</si>
  <si>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</si>
  <si>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</si>
  <si>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</si>
  <si>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</si>
  <si>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</si>
  <si>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</si>
  <si>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</si>
  <si>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</si>
  <si>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</si>
  <si>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</si>
  <si>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</si>
  <si>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</si>
  <si>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</si>
  <si>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</si>
  <si>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</si>
  <si>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</si>
  <si>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</si>
  <si>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</si>
  <si>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</si>
  <si>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</si>
  <si>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</si>
  <si>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</si>
  <si>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</si>
  <si>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</si>
  <si>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</si>
  <si>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</si>
  <si>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</si>
  <si>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</si>
  <si>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</si>
  <si>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</si>
  <si>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</si>
  <si>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</si>
  <si>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</si>
  <si>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</si>
  <si>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</si>
  <si>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</si>
  <si>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</si>
  <si>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</si>
  <si>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</si>
  <si>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</si>
  <si>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</si>
  <si>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</si>
  <si>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</si>
  <si>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</si>
  <si>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</si>
  <si>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</si>
  <si>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</si>
  <si>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</si>
  <si>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</si>
  <si>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</si>
  <si>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</si>
  <si>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</si>
  <si>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</si>
  <si>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</si>
  <si>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</si>
  <si>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</si>
  <si>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</si>
  <si>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</si>
  <si>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</si>
  <si>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</si>
  <si>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</si>
  <si>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</si>
  <si>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</si>
  <si>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</si>
  <si>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</si>
  <si>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</si>
  <si>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</si>
  <si>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</si>
  <si>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</si>
  <si>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</si>
  <si>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</si>
  <si>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</si>
  <si>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</si>
  <si>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</si>
  <si>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</si>
  <si>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</si>
  <si>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</si>
  <si>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</si>
  <si>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</si>
  <si>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</si>
  <si>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</si>
  <si>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</si>
  <si>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</si>
  <si>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</si>
  <si>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</si>
  <si>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</si>
  <si>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</si>
  <si>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</si>
  <si>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</si>
  <si>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</si>
  <si>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</si>
  <si>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</si>
  <si>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</si>
  <si>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</si>
  <si>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</si>
  <si>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</si>
  <si>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</si>
  <si>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</si>
  <si>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</si>
  <si>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</si>
  <si>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</si>
  <si>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</si>
  <si>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</si>
  <si>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</si>
  <si>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</si>
  <si>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</si>
  <si>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</si>
  <si>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</si>
  <si>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</si>
  <si>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</si>
  <si>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</si>
  <si>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</si>
  <si>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</si>
  <si>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</si>
  <si>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</si>
  <si>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</si>
  <si>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</si>
  <si>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</si>
  <si>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</si>
  <si>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</si>
  <si>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</si>
  <si>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</si>
  <si>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</si>
  <si>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</si>
  <si>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</si>
  <si>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</si>
  <si>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</si>
  <si>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</si>
  <si>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</si>
  <si>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</si>
  <si>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</si>
  <si>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</si>
  <si>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</si>
  <si>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</si>
  <si>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</si>
  <si>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</si>
  <si>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</si>
  <si>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</si>
  <si>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</si>
  <si>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</si>
  <si>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</si>
  <si>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</si>
  <si>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</si>
  <si>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</si>
  <si>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</si>
  <si>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</si>
  <si>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</si>
  <si>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</si>
  <si>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</si>
  <si>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</si>
  <si>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</si>
  <si>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</si>
  <si>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</si>
  <si>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</si>
  <si>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</si>
  <si>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</si>
  <si>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</si>
  <si>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</si>
  <si>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</si>
  <si>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</si>
  <si>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</si>
  <si>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</si>
  <si>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</si>
  <si>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</si>
  <si>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</si>
  <si>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</si>
  <si>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</si>
  <si>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</si>
  <si>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</si>
  <si>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</si>
  <si>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</si>
  <si>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</si>
  <si>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</si>
  <si>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</si>
  <si>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</si>
  <si>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</si>
  <si>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</si>
  <si>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</si>
  <si>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</si>
  <si>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</si>
  <si>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</si>
  <si>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</si>
  <si>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</si>
  <si>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</si>
  <si>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</si>
  <si>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</si>
  <si>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</si>
  <si>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</si>
  <si>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</si>
  <si>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</si>
  <si>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</si>
  <si>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</si>
  <si>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</si>
  <si>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</si>
  <si>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</si>
  <si>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</si>
  <si>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</si>
  <si>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</si>
  <si>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</si>
  <si>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</si>
  <si>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</si>
  <si>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</si>
  <si>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</si>
  <si>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</si>
  <si>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</si>
  <si>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</si>
  <si>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</si>
  <si>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</si>
  <si>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</si>
  <si>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</si>
  <si>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</si>
  <si>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</si>
  <si>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</si>
  <si>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</si>
  <si>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</si>
  <si>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</si>
  <si>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</si>
  <si>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</si>
  <si>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</si>
  <si>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</si>
  <si>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</si>
  <si>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</si>
  <si>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</si>
  <si>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</si>
  <si>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</si>
  <si>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</si>
  <si>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</si>
  <si>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</si>
  <si>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</si>
  <si>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</si>
  <si>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</si>
  <si>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</si>
  <si>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</si>
  <si>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</si>
  <si>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</si>
  <si>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</si>
  <si>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</si>
  <si>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</si>
  <si>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</si>
  <si>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</si>
  <si>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</si>
  <si>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</si>
  <si>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</si>
  <si>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</si>
  <si>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</si>
  <si>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</si>
  <si>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</si>
  <si>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</si>
  <si>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</si>
  <si>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</si>
  <si>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</si>
  <si>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</si>
  <si>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</si>
  <si>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</si>
  <si>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</si>
  <si>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</si>
  <si>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</si>
  <si>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</si>
  <si>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</si>
  <si>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</si>
  <si>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</si>
  <si>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</si>
  <si>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</si>
  <si>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</si>
  <si>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</si>
  <si>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</si>
  <si>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</si>
  <si>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</si>
  <si>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</si>
  <si>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</si>
  <si>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</si>
  <si>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</si>
  <si>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</si>
  <si>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</si>
  <si>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</si>
  <si>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</si>
  <si>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</si>
  <si>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</si>
  <si>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</si>
  <si>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</si>
  <si>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</si>
  <si>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</si>
  <si>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</si>
  <si>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</si>
  <si>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</si>
  <si>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</si>
  <si>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</si>
  <si>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</si>
  <si>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</si>
  <si>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</si>
  <si>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</si>
  <si>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</si>
  <si>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</si>
  <si>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</si>
  <si>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</si>
  <si>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</si>
  <si>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</si>
  <si>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</si>
  <si>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</si>
  <si>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</si>
  <si>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</si>
  <si>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</si>
  <si>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</si>
  <si>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</si>
  <si>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</si>
  <si>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</si>
  <si>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</si>
  <si>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</si>
  <si>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</si>
  <si>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</si>
  <si>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</si>
  <si>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</si>
  <si>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</si>
  <si>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</si>
  <si>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</si>
  <si>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</si>
  <si>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</si>
  <si>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</si>
  <si>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</si>
  <si>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</si>
  <si>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</si>
  <si>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</si>
  <si>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</si>
  <si>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</si>
  <si>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</si>
  <si>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</si>
  <si>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</si>
  <si>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</si>
  <si>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</si>
  <si>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</si>
  <si>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</si>
  <si>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</si>
  <si>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</si>
  <si>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</si>
  <si>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</si>
  <si>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</si>
  <si>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</si>
  <si>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</si>
  <si>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</si>
  <si>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</si>
  <si>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</si>
  <si>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</si>
  <si>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</si>
  <si>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</si>
  <si>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</si>
  <si>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</si>
  <si>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</si>
  <si>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</si>
  <si>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</si>
  <si>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</si>
  <si>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</si>
  <si>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</si>
  <si>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</si>
  <si>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</si>
  <si>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</si>
  <si>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</si>
  <si>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</si>
  <si>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</si>
  <si>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</si>
  <si>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</si>
  <si>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</si>
  <si>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</si>
  <si>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</si>
  <si>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</si>
  <si>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</si>
  <si>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</si>
  <si>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</si>
  <si>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</si>
  <si>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</si>
  <si>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</si>
  <si>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</si>
  <si>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</si>
  <si>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</si>
  <si>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</si>
  <si>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</si>
  <si>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</si>
  <si>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</si>
  <si>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</si>
  <si>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</si>
  <si>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</si>
  <si>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</si>
  <si>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</si>
  <si>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</si>
  <si>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</si>
  <si>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</si>
  <si>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</si>
  <si>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</si>
  <si>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</si>
  <si>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</si>
  <si>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</si>
  <si>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</si>
  <si>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</si>
  <si>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</si>
  <si>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</si>
  <si>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</si>
  <si>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</si>
  <si>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</si>
  <si>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</si>
  <si>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</si>
  <si>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</si>
  <si>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</si>
  <si>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</si>
  <si>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</si>
  <si>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</si>
  <si>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</si>
  <si>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</si>
  <si>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</si>
  <si>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</si>
  <si>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</si>
  <si>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</si>
  <si>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</si>
  <si>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</si>
  <si>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</si>
  <si>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</si>
  <si>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</si>
  <si>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</si>
  <si>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</si>
  <si>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</si>
  <si>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</si>
  <si>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</si>
  <si>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</si>
  <si>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</si>
  <si>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</si>
  <si>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</si>
  <si>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</si>
  <si>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</si>
  <si>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</si>
  <si>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</si>
  <si>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</si>
  <si>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</si>
  <si>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</si>
  <si>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</si>
  <si>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</si>
  <si>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</si>
  <si>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</si>
  <si>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</si>
  <si>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</si>
  <si>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</si>
  <si>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</si>
  <si>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</si>
  <si>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</si>
  <si>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</si>
  <si>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</si>
  <si>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</si>
  <si>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</si>
  <si>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</si>
  <si>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</si>
  <si>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</si>
  <si>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</si>
  <si>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</si>
  <si>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</si>
  <si>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</si>
  <si>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</si>
  <si>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</si>
  <si>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</si>
  <si>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</si>
  <si>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</si>
  <si>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</si>
  <si>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</si>
  <si>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</si>
  <si>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</si>
  <si>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</si>
  <si>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</si>
  <si>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</si>
  <si>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</si>
  <si>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</si>
  <si>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</si>
  <si>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</si>
  <si>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</si>
  <si>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</si>
  <si>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</si>
  <si>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</si>
  <si>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</si>
  <si>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</si>
  <si>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</si>
  <si>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</si>
  <si>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</si>
  <si>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</si>
  <si>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</si>
  <si>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</si>
  <si>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</si>
  <si>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</si>
  <si>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</si>
  <si>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</si>
  <si>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</si>
  <si>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</si>
  <si>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</si>
  <si>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</si>
  <si>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</si>
  <si>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</si>
  <si>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</si>
  <si>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</si>
  <si>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</si>
  <si>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</si>
  <si>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</si>
  <si>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</si>
  <si>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</si>
  <si>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</si>
  <si>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</si>
  <si>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</si>
  <si>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</si>
  <si>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</si>
  <si>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</si>
  <si>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</si>
  <si>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</si>
  <si>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</si>
  <si>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</si>
  <si>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</si>
  <si>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</si>
  <si>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</si>
  <si>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</si>
  <si>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</si>
  <si>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</si>
  <si>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</si>
  <si>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</si>
  <si>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</si>
  <si>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</si>
  <si>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</si>
  <si>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</si>
  <si>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</si>
  <si>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</si>
  <si>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</si>
  <si>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</si>
  <si>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</si>
  <si>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</si>
  <si>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</si>
  <si>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</si>
  <si>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</si>
  <si>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</si>
  <si>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</si>
  <si>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</si>
  <si>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</si>
  <si>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</si>
  <si>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</si>
  <si>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</si>
  <si>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</si>
  <si>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</si>
  <si>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</si>
  <si>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</si>
  <si>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</si>
  <si>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</si>
  <si>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</si>
  <si>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</si>
  <si>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</si>
  <si>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</si>
  <si>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</si>
  <si>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</si>
  <si>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</si>
  <si>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</si>
  <si>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</si>
  <si>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</si>
  <si>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</si>
  <si>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</si>
  <si>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</si>
  <si>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</si>
  <si>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</si>
  <si>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</si>
  <si>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</si>
  <si>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</si>
  <si>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</si>
  <si>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</si>
  <si>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</si>
  <si>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</si>
  <si>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</si>
  <si>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</si>
  <si>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</si>
  <si>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</si>
  <si>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</si>
  <si>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</si>
  <si>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</si>
  <si>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</si>
  <si>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</si>
  <si>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</si>
  <si>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</si>
  <si>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</si>
  <si>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</si>
  <si>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</si>
  <si>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</si>
  <si>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</si>
  <si>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</si>
  <si>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</si>
  <si>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</si>
  <si>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</si>
  <si>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</si>
  <si>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</si>
  <si>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</si>
  <si>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</si>
  <si>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</si>
  <si>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</si>
  <si>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</si>
  <si>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</si>
  <si>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</si>
  <si>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</si>
  <si>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</si>
  <si>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</si>
  <si>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</si>
  <si>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</si>
  <si>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</si>
  <si>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</si>
  <si>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</si>
  <si>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</si>
  <si>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</si>
  <si>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</si>
  <si>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</si>
  <si>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</si>
  <si>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</si>
  <si>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</si>
  <si>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</si>
  <si>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</si>
  <si>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</si>
  <si>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</si>
  <si>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</si>
  <si>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</si>
  <si>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</si>
  <si>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</si>
  <si>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</si>
  <si>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</si>
  <si>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</si>
  <si>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</si>
  <si>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</si>
  <si>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</si>
  <si>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</si>
  <si>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</si>
  <si>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</si>
  <si>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</si>
  <si>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</si>
  <si>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</si>
  <si>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</si>
  <si>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</si>
  <si>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</si>
  <si>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</si>
  <si>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</si>
  <si>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</si>
  <si>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</si>
  <si>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</si>
  <si>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</si>
  <si>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</si>
  <si>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</si>
  <si>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</si>
  <si>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</si>
  <si>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</si>
  <si>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</si>
  <si>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</si>
  <si>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</si>
  <si>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</si>
  <si>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</si>
  <si>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</si>
  <si>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</si>
  <si>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</si>
  <si>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</si>
  <si>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</si>
  <si>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</si>
  <si>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</si>
  <si>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</si>
  <si>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</si>
  <si>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</si>
  <si>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</si>
  <si>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</si>
  <si>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</si>
  <si>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</si>
  <si>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</si>
  <si>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</si>
  <si>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</si>
  <si>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</si>
  <si>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</si>
  <si>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</si>
  <si>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</si>
  <si>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</si>
  <si>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</si>
  <si>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</si>
  <si>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</si>
  <si>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</si>
  <si>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</si>
  <si>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</si>
  <si>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</si>
  <si>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</si>
  <si>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</si>
  <si>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</si>
  <si>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</si>
  <si>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</si>
  <si>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</si>
  <si>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</si>
  <si>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</si>
  <si>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</si>
  <si>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</si>
  <si>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</si>
  <si>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</si>
  <si>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</si>
  <si>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</si>
  <si>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</si>
  <si>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</si>
  <si>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</si>
  <si>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</si>
  <si>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</si>
  <si>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</si>
  <si>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</si>
  <si>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</si>
  <si>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</si>
  <si>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</si>
  <si>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</si>
  <si>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</si>
  <si>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</si>
  <si>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</si>
  <si>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</si>
  <si>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</si>
  <si>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</si>
  <si>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</si>
  <si>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</si>
  <si>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</si>
  <si>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</si>
  <si>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</si>
  <si>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</si>
  <si>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</si>
  <si>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</si>
  <si>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</si>
  <si>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</si>
  <si>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</si>
  <si>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</si>
  <si>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</si>
  <si>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</si>
  <si>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</si>
  <si>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</si>
  <si>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</si>
  <si>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</si>
  <si>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</si>
  <si>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</si>
  <si>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</si>
  <si>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</si>
  <si>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</si>
  <si>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</si>
  <si>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</si>
  <si>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</si>
  <si>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</si>
  <si>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</si>
  <si>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</si>
  <si>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</si>
  <si>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</si>
  <si>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</si>
  <si>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</si>
  <si>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</si>
  <si>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</si>
  <si>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</si>
  <si>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</si>
  <si>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</si>
  <si>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</si>
  <si>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</si>
  <si>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</si>
  <si>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</si>
  <si>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</si>
  <si>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</si>
  <si>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</si>
  <si>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</si>
  <si>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</si>
  <si>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</si>
  <si>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</si>
  <si>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</si>
  <si>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</si>
  <si>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</si>
  <si>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</si>
  <si>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</si>
  <si>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</si>
  <si>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</si>
  <si>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</si>
  <si>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</si>
  <si>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</si>
  <si>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</si>
  <si>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</si>
  <si>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</si>
  <si>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</si>
  <si>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</si>
  <si>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</si>
  <si>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</si>
  <si>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</si>
  <si>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</si>
  <si>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</si>
  <si>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</si>
  <si>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</si>
  <si>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</si>
  <si>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</si>
  <si>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</si>
  <si>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</si>
  <si>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</si>
  <si>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</si>
  <si>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</si>
  <si>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</si>
  <si>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</si>
  <si>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</si>
  <si>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</si>
  <si>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</si>
  <si>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</si>
  <si>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</si>
  <si>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</si>
  <si>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</si>
  <si>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</si>
  <si>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</si>
  <si>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</si>
  <si>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</si>
  <si>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</si>
  <si>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</si>
  <si>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</si>
  <si>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</si>
  <si>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</si>
  <si>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</si>
  <si>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</si>
  <si>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</si>
  <si>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</si>
  <si>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</si>
  <si>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</si>
  <si>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</si>
  <si>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</si>
  <si>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</si>
  <si>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</si>
  <si>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</si>
  <si>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</si>
  <si>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</si>
  <si>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</si>
  <si>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</si>
  <si>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</si>
  <si>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</si>
  <si>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</si>
  <si>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</si>
  <si>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</si>
  <si>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</si>
  <si>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</si>
  <si>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</si>
  <si>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</si>
  <si>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</si>
  <si>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</si>
  <si>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</si>
  <si>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</si>
  <si>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</si>
  <si>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</si>
  <si>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</si>
  <si>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</si>
  <si>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</si>
  <si>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</si>
  <si>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</si>
  <si>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</si>
  <si>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</si>
  <si>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</si>
  <si>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</si>
  <si>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</si>
  <si>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</si>
  <si>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</si>
  <si>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</si>
  <si>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</si>
  <si>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</si>
  <si>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</si>
  <si>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</si>
  <si>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</si>
  <si>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</si>
  <si>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</si>
  <si>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</si>
  <si>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</si>
  <si>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</si>
  <si>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</si>
  <si>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</si>
  <si>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</si>
  <si>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</si>
  <si>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</si>
  <si>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</si>
  <si>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</si>
  <si>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</si>
  <si>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</si>
  <si>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</si>
  <si>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</si>
  <si>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</si>
  <si>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</si>
  <si>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</si>
  <si>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</si>
  <si>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</si>
  <si>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</si>
  <si>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</si>
  <si>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</si>
  <si>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</si>
  <si>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</si>
  <si>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</si>
  <si>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</si>
  <si>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</si>
  <si>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</si>
  <si>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</si>
  <si>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</si>
  <si>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</si>
  <si>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</si>
  <si>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</si>
  <si>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</si>
  <si>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</si>
  <si>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</si>
  <si>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</si>
  <si>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</si>
  <si>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</si>
  <si>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</si>
  <si>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</si>
  <si>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</si>
  <si>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</si>
  <si>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</si>
  <si>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</si>
  <si>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</si>
  <si>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</si>
  <si>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</si>
  <si>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</si>
  <si>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</si>
  <si>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</si>
  <si>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</si>
  <si>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</si>
  <si>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</si>
  <si>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</si>
  <si>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</si>
  <si>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</si>
  <si>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</si>
  <si>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</si>
  <si>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</si>
  <si>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</si>
  <si>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</si>
  <si>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</si>
  <si>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</si>
  <si>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</si>
  <si>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</si>
  <si>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</si>
  <si>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</si>
  <si>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</si>
  <si>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</si>
  <si>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</si>
  <si>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</si>
  <si>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</si>
  <si>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</si>
  <si>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</si>
  <si>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</si>
  <si>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</si>
  <si>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</si>
  <si>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</si>
  <si>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</si>
  <si>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</si>
  <si>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</si>
  <si>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</si>
  <si>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</si>
  <si>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</si>
  <si>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</si>
  <si>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</si>
  <si>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</si>
  <si>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</si>
  <si>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</si>
  <si>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</si>
  <si>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</si>
  <si>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</si>
  <si>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</si>
  <si>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</si>
  <si>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</si>
  <si>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</si>
  <si>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</si>
  <si>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</si>
  <si>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</si>
  <si>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</si>
  <si>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</si>
  <si>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</si>
  <si>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</si>
  <si>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</si>
  <si>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</si>
  <si>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</si>
  <si>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</si>
  <si>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</si>
  <si>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</si>
  <si>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</si>
  <si>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</si>
  <si>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</si>
  <si>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</si>
  <si>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</si>
  <si>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</si>
  <si>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</si>
  <si>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</si>
  <si>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</si>
  <si>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</si>
  <si>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</si>
  <si>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</si>
  <si>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</si>
  <si>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</si>
  <si>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</si>
  <si>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</si>
  <si>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</si>
  <si>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</si>
  <si>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</si>
  <si>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</si>
  <si>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</si>
  <si>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</si>
  <si>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</si>
  <si>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</si>
  <si>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</si>
  <si>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</si>
  <si>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</si>
  <si>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</si>
  <si>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</si>
  <si>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</si>
  <si>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</si>
  <si>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</si>
  <si>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</si>
  <si>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</si>
  <si>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</si>
  <si>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</si>
  <si>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</si>
  <si>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</si>
  <si>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</si>
  <si>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</si>
  <si>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</si>
  <si>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</si>
  <si>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</si>
  <si>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</si>
  <si>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</si>
  <si>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</si>
  <si>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</si>
  <si>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</si>
  <si>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</si>
  <si>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</si>
  <si>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</si>
  <si>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</si>
  <si>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</si>
  <si>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</si>
  <si>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</si>
  <si>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</si>
  <si>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</si>
  <si>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</si>
  <si>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</si>
  <si>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</si>
  <si>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</si>
  <si>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</si>
  <si>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</si>
  <si>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</si>
  <si>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</si>
  <si>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</si>
  <si>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</si>
  <si>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</si>
  <si>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</si>
  <si>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</si>
  <si>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</si>
  <si>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</si>
  <si>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</si>
  <si>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</si>
  <si>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</si>
  <si>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</si>
  <si>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</si>
  <si>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</si>
  <si>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</si>
  <si>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</si>
  <si>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</si>
  <si>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</si>
  <si>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</si>
  <si>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</si>
  <si>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</si>
  <si>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</si>
  <si>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</si>
  <si>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</si>
  <si>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</si>
  <si>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</si>
  <si>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</si>
  <si>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</si>
  <si>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</si>
  <si>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</si>
  <si>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</si>
  <si>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</si>
  <si>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</si>
  <si>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</si>
  <si>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</si>
  <si>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</si>
  <si>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</si>
  <si>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</si>
  <si>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</si>
  <si>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</si>
  <si>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</si>
  <si>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</si>
  <si>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</si>
  <si>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</si>
  <si>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</si>
  <si>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</si>
  <si>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</si>
  <si>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</si>
  <si>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</si>
  <si>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</si>
  <si>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</si>
  <si>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</si>
  <si>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</si>
  <si>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</si>
  <si>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</si>
  <si>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</si>
  <si>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</si>
  <si>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</si>
  <si>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</si>
  <si>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</si>
  <si>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</si>
  <si>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</si>
  <si>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</si>
  <si>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</si>
  <si>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</si>
  <si>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</si>
  <si>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</si>
  <si>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</si>
  <si>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</si>
  <si>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</si>
  <si>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</si>
  <si>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</si>
  <si>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</si>
  <si>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</si>
  <si>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</si>
  <si>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</si>
  <si>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</si>
  <si>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</si>
  <si>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</si>
  <si>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</si>
  <si>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</si>
  <si>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</si>
  <si>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</si>
  <si>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</si>
  <si>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</si>
  <si>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</si>
  <si>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</si>
  <si>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</si>
  <si>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</si>
  <si>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</si>
  <si>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</si>
  <si>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</si>
  <si>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</si>
  <si>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</si>
  <si>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</si>
  <si>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</si>
  <si>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</si>
  <si>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</si>
  <si>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</si>
  <si>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</si>
  <si>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</si>
  <si>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</si>
  <si>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</si>
  <si>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</si>
  <si>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</si>
  <si>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</si>
  <si>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</si>
  <si>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</si>
  <si>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</si>
  <si>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</si>
  <si>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</si>
  <si>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</si>
  <si>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</si>
  <si>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</si>
  <si>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</si>
  <si>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</si>
  <si>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</si>
  <si>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</si>
  <si>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</si>
  <si>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</si>
  <si>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</si>
  <si>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</si>
  <si>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</si>
  <si>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</si>
  <si>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</si>
  <si>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</si>
  <si>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</si>
  <si>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</si>
  <si>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</si>
  <si>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</si>
  <si>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</si>
  <si>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</si>
  <si>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</si>
  <si>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</si>
  <si>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</si>
  <si>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</si>
  <si>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</si>
  <si>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</si>
  <si>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</si>
  <si>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</si>
  <si>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</si>
  <si>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</si>
  <si>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</si>
  <si>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</si>
  <si>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</si>
  <si>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</si>
  <si>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</si>
  <si>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</si>
  <si>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</si>
  <si>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</si>
  <si>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</si>
  <si>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</si>
  <si>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</si>
  <si>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</si>
  <si>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</si>
  <si>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</si>
  <si>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</si>
  <si>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</si>
  <si>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</si>
  <si>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</si>
  <si>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</si>
  <si>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</si>
  <si>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</si>
  <si>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</si>
  <si>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</si>
  <si>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</si>
  <si>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</si>
  <si>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</si>
  <si>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</si>
  <si>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</si>
  <si>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</si>
  <si>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</si>
  <si>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</si>
  <si>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</si>
  <si>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</si>
  <si>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</si>
  <si>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</si>
  <si>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</si>
  <si>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</si>
  <si>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</si>
  <si>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</si>
  <si>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</si>
  <si>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</si>
  <si>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</si>
  <si>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</si>
  <si>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</si>
  <si>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</si>
  <si>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</si>
  <si>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</si>
  <si>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</si>
  <si>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</si>
  <si>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</si>
  <si>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</si>
  <si>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</si>
  <si>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</si>
  <si>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</si>
  <si>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</si>
  <si>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</si>
  <si>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</si>
  <si>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</si>
  <si>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</si>
  <si>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</si>
  <si>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</si>
  <si>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</si>
  <si>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</si>
  <si>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</si>
  <si>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</si>
  <si>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</si>
  <si>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</si>
  <si>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</si>
  <si>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</si>
  <si>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</si>
  <si>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</si>
  <si>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</si>
  <si>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</si>
  <si>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</si>
  <si>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</si>
  <si>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</si>
  <si>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</si>
  <si>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</si>
  <si>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</si>
  <si>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</si>
  <si>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</si>
  <si>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</si>
  <si>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</si>
  <si>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</si>
  <si>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</si>
  <si>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</si>
  <si>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</si>
  <si>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</si>
  <si>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</si>
  <si>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</si>
  <si>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</si>
  <si>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</si>
  <si>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</si>
  <si>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</si>
  <si>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</si>
  <si>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</si>
  <si>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</si>
  <si>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</si>
  <si>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</si>
  <si>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</si>
  <si>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</si>
  <si>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</si>
  <si>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</si>
  <si>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</si>
  <si>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</si>
  <si>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</si>
  <si>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</si>
  <si>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</si>
  <si>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</si>
  <si>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</si>
  <si>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</si>
  <si>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</si>
  <si>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</si>
  <si>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</si>
  <si>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</si>
  <si>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</si>
  <si>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</si>
  <si>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</si>
  <si>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</si>
  <si>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</si>
  <si>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</si>
  <si>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</si>
  <si>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</si>
  <si>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</si>
  <si>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</si>
  <si>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</si>
  <si>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</si>
  <si>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</si>
  <si>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</si>
  <si>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</si>
  <si>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</si>
  <si>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</si>
  <si>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</si>
  <si>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</si>
  <si>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</si>
  <si>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</si>
  <si>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</si>
  <si>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</si>
  <si>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</si>
  <si>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</si>
  <si>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</si>
  <si>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</si>
  <si>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</si>
  <si>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</si>
  <si>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</si>
  <si>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</si>
  <si>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</si>
  <si>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</si>
  <si>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</si>
  <si>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</si>
  <si>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</si>
  <si>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</si>
  <si>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</si>
  <si>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</si>
  <si>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</si>
  <si>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</si>
  <si>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</si>
  <si>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</si>
  <si>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</si>
  <si>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</si>
  <si>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</si>
  <si>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</si>
  <si>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</si>
  <si>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</si>
  <si>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</si>
  <si>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</si>
  <si>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</si>
  <si>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</si>
  <si>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</si>
  <si>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</si>
  <si>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</si>
  <si>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</si>
  <si>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</si>
  <si>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</si>
  <si>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</si>
  <si>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</si>
  <si>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</si>
  <si>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</si>
  <si>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</si>
  <si>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</si>
  <si>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</si>
  <si>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</si>
  <si>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</si>
  <si>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</si>
  <si>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</si>
  <si>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</si>
  <si>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</si>
  <si>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</si>
  <si>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</si>
  <si>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</si>
  <si>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</si>
  <si>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</si>
  <si>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</si>
  <si>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</si>
  <si>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</si>
  <si>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</si>
  <si>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</si>
  <si>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</si>
  <si>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</si>
  <si>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</si>
  <si>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</si>
  <si>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</si>
  <si>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</si>
  <si>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</si>
  <si>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</si>
  <si>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</si>
  <si>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</si>
  <si>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</si>
  <si>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</si>
  <si>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</si>
  <si>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</si>
  <si>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</si>
  <si>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</si>
  <si>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</si>
  <si>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</si>
  <si>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</si>
  <si>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</si>
  <si>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</si>
  <si>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</si>
  <si>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</si>
  <si>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</si>
  <si>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</si>
  <si>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</si>
  <si>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</si>
  <si>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</si>
  <si>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</si>
  <si>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</si>
  <si>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</si>
  <si>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</si>
  <si>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</si>
  <si>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</si>
  <si>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</si>
  <si>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</si>
  <si>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</si>
  <si>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</si>
  <si>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</si>
  <si>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</si>
  <si>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</si>
  <si>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</si>
  <si>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</si>
  <si>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</si>
  <si>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</si>
  <si>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</si>
  <si>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</si>
  <si>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</si>
  <si>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</si>
  <si>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</si>
  <si>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</si>
  <si>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</si>
  <si>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</si>
  <si>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</si>
  <si>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</si>
  <si>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</si>
  <si>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</si>
  <si>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</si>
  <si>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</si>
  <si>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</si>
  <si>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</si>
  <si>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</si>
  <si>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</si>
  <si>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</si>
  <si>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</si>
  <si>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</si>
  <si>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</si>
  <si>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</si>
  <si>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</si>
  <si>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</si>
  <si>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</si>
  <si>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</si>
  <si>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</si>
  <si>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</si>
  <si>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</si>
  <si>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</si>
  <si>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</si>
  <si>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</si>
  <si>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</si>
  <si>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</si>
  <si>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</si>
  <si>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</si>
  <si>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</si>
  <si>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</si>
  <si>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</si>
  <si>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</si>
  <si>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</si>
  <si>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</si>
  <si>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</si>
  <si>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</si>
  <si>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</si>
  <si>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</si>
  <si>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</si>
  <si>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</si>
  <si>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</si>
  <si>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</si>
  <si>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</si>
  <si>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</si>
  <si>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</si>
  <si>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</si>
  <si>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</si>
  <si>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</si>
  <si>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</si>
  <si>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</si>
  <si>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</si>
  <si>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</si>
  <si>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</si>
  <si>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</si>
  <si>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</si>
  <si>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</si>
  <si>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</si>
  <si>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</si>
  <si>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</si>
  <si>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</si>
  <si>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</si>
  <si>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</si>
  <si>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</si>
  <si>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</si>
  <si>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</si>
  <si>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</si>
  <si>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</si>
  <si>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</si>
  <si>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</si>
  <si>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</si>
  <si>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</si>
  <si>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</si>
  <si>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</si>
  <si>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</si>
  <si>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</si>
  <si>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</si>
  <si>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</si>
  <si>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</si>
  <si>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</si>
  <si>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</si>
  <si>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</si>
  <si>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</si>
  <si>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</si>
  <si>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</si>
  <si>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</si>
  <si>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</si>
  <si>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</si>
  <si>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</si>
  <si>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</si>
  <si>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</si>
  <si>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</si>
  <si>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</si>
  <si>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</si>
  <si>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</si>
  <si>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</si>
  <si>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</si>
  <si>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</si>
  <si>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</si>
  <si>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</si>
  <si>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</si>
  <si>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</si>
  <si>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</si>
  <si>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</si>
  <si>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</si>
  <si>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</si>
  <si>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</si>
  <si>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</si>
  <si>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</si>
  <si>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</si>
  <si>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</si>
  <si>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</si>
  <si>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</si>
  <si>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</si>
  <si>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</si>
  <si>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</si>
  <si>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</si>
  <si>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</si>
  <si>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</si>
  <si>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</si>
  <si>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</si>
  <si>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</si>
  <si>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</si>
  <si>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</si>
  <si>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</si>
  <si>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</si>
  <si>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</si>
  <si>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</si>
  <si>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</si>
  <si>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</si>
  <si>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</si>
  <si>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</si>
  <si>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</si>
  <si>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</si>
  <si>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</si>
  <si>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</si>
  <si>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</si>
  <si>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</si>
  <si>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</si>
  <si>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</si>
  <si>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</si>
  <si>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</si>
  <si>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</si>
  <si>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</si>
  <si>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</si>
  <si>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</si>
  <si>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</si>
  <si>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</si>
  <si>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</si>
  <si>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</si>
  <si>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</si>
  <si>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</si>
  <si>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</si>
  <si>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</si>
  <si>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</si>
  <si>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</si>
  <si>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</si>
  <si>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</si>
  <si>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</si>
  <si>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</si>
  <si>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</si>
  <si>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</si>
  <si>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</si>
  <si>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</si>
  <si>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</si>
  <si>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</si>
  <si>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</si>
  <si>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</si>
  <si>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</si>
  <si>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</si>
  <si>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</si>
  <si>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</si>
  <si>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</si>
  <si>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</si>
  <si>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</si>
  <si>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</si>
  <si>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</si>
  <si>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</si>
  <si>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</si>
  <si>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</si>
  <si>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</si>
  <si>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</si>
  <si>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</si>
  <si>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</si>
  <si>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</si>
  <si>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</si>
  <si>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</si>
  <si>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</si>
  <si>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</si>
  <si>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</si>
  <si>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</si>
  <si>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</si>
  <si>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</si>
  <si>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</si>
  <si>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</si>
  <si>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</si>
  <si>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</si>
  <si>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</si>
  <si>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</si>
  <si>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</si>
  <si>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</si>
  <si>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</si>
  <si>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</si>
  <si>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</si>
  <si>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</si>
  <si>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</si>
  <si>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</si>
  <si>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</si>
  <si>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</si>
  <si>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</si>
  <si>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</si>
  <si>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</si>
  <si>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</si>
  <si>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</si>
  <si>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</si>
  <si>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</si>
  <si>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</si>
  <si>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</si>
  <si>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</si>
  <si>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</si>
  <si>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</si>
  <si>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</si>
  <si>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</si>
  <si>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</si>
  <si>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</si>
  <si>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</si>
  <si>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</si>
  <si>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</si>
  <si>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</si>
  <si>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</si>
  <si>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</si>
  <si>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</si>
  <si>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</si>
  <si>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</si>
  <si>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</si>
  <si>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</si>
  <si>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</si>
  <si>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</si>
  <si>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</si>
  <si>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</si>
  <si>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</si>
  <si>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</si>
  <si>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</si>
  <si>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</si>
  <si>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</si>
  <si>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</si>
  <si>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</si>
  <si>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</si>
  <si>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</si>
  <si>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</si>
  <si>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</si>
  <si>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</si>
  <si>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</si>
  <si>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</si>
  <si>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</si>
  <si>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</si>
  <si>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</si>
  <si>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</si>
  <si>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</si>
  <si>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</si>
  <si>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</si>
  <si>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</si>
  <si>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</si>
  <si>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</si>
  <si>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</si>
  <si>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</si>
  <si>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</si>
  <si>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</si>
  <si>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</si>
  <si>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</si>
  <si>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</si>
  <si>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</si>
  <si>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</si>
  <si>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</si>
  <si>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</si>
  <si>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</si>
  <si>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</si>
  <si>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</si>
  <si>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</si>
  <si>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</si>
  <si>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</si>
  <si>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</si>
  <si>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</si>
  <si>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</si>
  <si>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</si>
  <si>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</si>
  <si>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</si>
  <si>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</si>
  <si>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</si>
  <si>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</si>
  <si>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</si>
  <si>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</si>
  <si>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</si>
  <si>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</si>
  <si>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</si>
  <si>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</si>
  <si>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</si>
  <si>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</si>
  <si>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</si>
  <si>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</si>
  <si>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</si>
  <si>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</si>
  <si>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</si>
  <si>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</si>
  <si>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</si>
  <si>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</si>
  <si>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</si>
  <si>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</si>
  <si>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</si>
  <si>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</si>
  <si>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</si>
  <si>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</si>
  <si>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</si>
  <si>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</si>
  <si>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</si>
  <si>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</si>
  <si>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</si>
  <si>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</si>
  <si>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</si>
  <si>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</si>
  <si>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</si>
  <si>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</si>
  <si>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</si>
  <si>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</si>
  <si>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</si>
  <si>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</si>
  <si>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</si>
  <si>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</si>
  <si>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</si>
  <si>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</si>
  <si>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</si>
  <si>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</si>
  <si>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</si>
  <si>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</si>
  <si>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</si>
  <si>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</si>
  <si>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</si>
  <si>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</si>
  <si>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</si>
  <si>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</si>
  <si>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</si>
  <si>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</si>
  <si>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</si>
  <si>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</si>
  <si>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</si>
  <si>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</si>
  <si>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</si>
  <si>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</si>
  <si>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</si>
  <si>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</si>
  <si>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</si>
  <si>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</si>
  <si>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</si>
  <si>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</si>
  <si>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</si>
  <si>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</si>
  <si>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</si>
  <si>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</si>
  <si>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</si>
  <si>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</si>
  <si>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</si>
  <si>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</si>
  <si>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</si>
  <si>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</si>
  <si>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</si>
  <si>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</si>
  <si>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</si>
  <si>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</si>
  <si>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</si>
  <si>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</si>
  <si>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</si>
  <si>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</si>
  <si>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</si>
  <si>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</si>
  <si>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</si>
  <si>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</si>
  <si>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</si>
  <si>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</si>
  <si>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</si>
  <si>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</si>
  <si>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</si>
  <si>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</si>
  <si>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</si>
  <si>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</si>
  <si>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</si>
  <si>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</si>
  <si>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</si>
  <si>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</si>
  <si>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</si>
  <si>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</si>
  <si>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</si>
  <si>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</si>
  <si>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</si>
  <si>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</si>
  <si>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</si>
  <si>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</si>
  <si>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</si>
  <si>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</si>
  <si>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</si>
  <si>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</si>
  <si>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</si>
  <si>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</si>
  <si>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</si>
  <si>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</si>
  <si>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</si>
  <si>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</si>
  <si>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</si>
  <si>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</si>
  <si>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</si>
  <si>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</si>
  <si>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</si>
  <si>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</si>
  <si>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</si>
  <si>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</si>
  <si>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</si>
  <si>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</si>
  <si>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</si>
  <si>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</si>
  <si>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</si>
  <si>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</si>
  <si>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</si>
  <si>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</si>
  <si>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</si>
  <si>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</si>
  <si>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</si>
  <si>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</si>
  <si>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</si>
  <si>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</si>
  <si>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</si>
  <si>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</si>
  <si>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</si>
  <si>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</si>
  <si>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</si>
  <si>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</si>
  <si>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</si>
  <si>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</si>
  <si>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</si>
  <si>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</si>
  <si>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</si>
  <si>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</si>
  <si>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</si>
  <si>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</si>
  <si>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</si>
  <si>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</si>
  <si>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</si>
  <si>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</si>
  <si>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</si>
  <si>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</si>
  <si>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</si>
  <si>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</si>
  <si>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</si>
  <si>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</si>
  <si>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</si>
  <si>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</si>
  <si>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</si>
  <si>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</si>
  <si>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</si>
  <si>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</si>
  <si>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</si>
  <si>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</si>
  <si>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</si>
  <si>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</si>
  <si>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</si>
  <si>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</si>
  <si>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</si>
  <si>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</si>
  <si>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</si>
  <si>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</si>
  <si>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</si>
  <si>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</si>
  <si>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</si>
  <si>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</si>
  <si>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</si>
  <si>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</si>
  <si>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</si>
  <si>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</si>
  <si>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</si>
  <si>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</si>
  <si>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</si>
  <si>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</si>
  <si>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</si>
  <si>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</si>
  <si>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</si>
  <si>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</si>
  <si>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</si>
  <si>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</si>
  <si>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</si>
  <si>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</si>
  <si>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</si>
  <si>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</si>
  <si>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</si>
  <si>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</si>
  <si>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</si>
  <si>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</si>
  <si>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</si>
  <si>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</si>
  <si>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</si>
  <si>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</si>
  <si>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</si>
  <si>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</si>
  <si>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</si>
  <si>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</si>
  <si>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</si>
  <si>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</si>
  <si>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</si>
  <si>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</si>
  <si>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</si>
  <si>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</si>
  <si>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</si>
  <si>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</si>
  <si>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</si>
  <si>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</si>
  <si>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</si>
  <si>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</si>
  <si>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</si>
  <si>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</si>
  <si>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</si>
  <si>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</si>
  <si>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</si>
  <si>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</si>
  <si>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</si>
  <si>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</si>
  <si>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</si>
  <si>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</si>
  <si>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</si>
  <si>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</si>
  <si>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</si>
  <si>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</si>
  <si>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</si>
  <si>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</si>
  <si>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</si>
  <si>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</si>
  <si>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</si>
  <si>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</si>
  <si>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</si>
  <si>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</si>
  <si>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</si>
  <si>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</si>
  <si>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</si>
  <si>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</si>
  <si>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</si>
  <si>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</si>
  <si>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</si>
  <si>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</si>
  <si>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</si>
  <si>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</si>
  <si>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</si>
  <si>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</si>
  <si>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</si>
  <si>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</si>
  <si>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</si>
  <si>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</si>
  <si>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</si>
  <si>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</si>
  <si>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</si>
  <si>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</si>
  <si>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</si>
  <si>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</si>
  <si>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</si>
  <si>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</si>
  <si>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</si>
  <si>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</si>
  <si>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</si>
  <si>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</si>
  <si>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</si>
  <si>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</si>
  <si>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</si>
  <si>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</si>
  <si>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</si>
  <si>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</si>
  <si>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</si>
  <si>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</si>
  <si>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</si>
  <si>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</si>
  <si>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</si>
  <si>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</si>
  <si>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</si>
  <si>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</si>
  <si>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</si>
  <si>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</si>
  <si>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</si>
  <si>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</si>
  <si>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</si>
  <si>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</si>
  <si>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</si>
  <si>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</si>
  <si>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</si>
  <si>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</si>
  <si>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</si>
  <si>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</si>
  <si>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</si>
  <si>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</si>
  <si>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</si>
  <si>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</si>
  <si>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</si>
  <si>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</si>
  <si>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</si>
  <si>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</si>
  <si>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</si>
  <si>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</si>
  <si>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</si>
  <si>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</si>
  <si>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</si>
  <si>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</si>
  <si>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</si>
  <si>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</si>
  <si>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</si>
  <si>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</si>
  <si>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</si>
  <si>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</si>
  <si>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</si>
  <si>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</si>
  <si>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</si>
  <si>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</si>
  <si>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</si>
  <si>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</si>
  <si>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</si>
  <si>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</si>
  <si>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</si>
  <si>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</si>
  <si>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</si>
  <si>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</si>
  <si>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</si>
  <si>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</si>
  <si>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</si>
  <si>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</si>
  <si>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</si>
  <si>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</si>
  <si>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</si>
  <si>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</si>
  <si>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</si>
  <si>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</si>
  <si>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</si>
  <si>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</si>
  <si>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</si>
  <si>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</si>
  <si>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</si>
  <si>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</si>
  <si>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</si>
  <si>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</si>
  <si>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</si>
  <si>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</si>
  <si>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</si>
  <si>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</si>
  <si>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</si>
  <si>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</si>
  <si>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</si>
  <si>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</si>
  <si>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</si>
  <si>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</si>
  <si>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</si>
  <si>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</si>
  <si>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</si>
  <si>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</si>
  <si>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</si>
  <si>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</si>
  <si>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</si>
  <si>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</si>
  <si>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</si>
  <si>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</si>
  <si>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</si>
  <si>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</si>
  <si>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</si>
  <si>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</si>
  <si>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</si>
  <si>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</si>
  <si>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</si>
  <si>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</si>
  <si>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</si>
  <si>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</si>
  <si>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</si>
  <si>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</si>
  <si>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</si>
  <si>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</si>
  <si>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</si>
  <si>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</si>
  <si>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</si>
  <si>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</si>
  <si>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</si>
  <si>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</si>
  <si>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</si>
  <si>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</si>
  <si>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</si>
  <si>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</si>
  <si>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</si>
  <si>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</si>
  <si>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</si>
  <si>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</si>
  <si>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</si>
  <si>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</si>
  <si>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</si>
  <si>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</si>
  <si>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</si>
  <si>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</si>
  <si>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</si>
  <si>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</si>
  <si>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</si>
  <si>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</si>
  <si>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</si>
  <si>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</si>
  <si>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</si>
  <si>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</si>
  <si>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</si>
  <si>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</si>
  <si>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</si>
  <si>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</si>
  <si>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</si>
  <si>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</si>
  <si>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</si>
  <si>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</si>
  <si>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</si>
  <si>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</si>
  <si>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</si>
  <si>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</si>
  <si>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</si>
  <si>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</si>
  <si>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</si>
  <si>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</si>
  <si>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</si>
  <si>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</si>
  <si>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</si>
  <si>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</si>
  <si>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</si>
  <si>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</si>
  <si>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</si>
  <si>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</si>
  <si>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</si>
  <si>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</si>
  <si>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</si>
  <si>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</si>
  <si>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</si>
  <si>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</si>
  <si>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</si>
  <si>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</si>
  <si>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</si>
  <si>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</si>
  <si>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</si>
  <si>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</si>
  <si>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</si>
  <si>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</si>
  <si>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</si>
  <si>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</si>
  <si>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</si>
  <si>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</si>
  <si>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</si>
  <si>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</si>
  <si>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</si>
  <si>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</si>
  <si>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</si>
  <si>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</si>
  <si>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</si>
  <si>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</si>
  <si>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</si>
  <si>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</si>
  <si>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</si>
  <si>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</si>
  <si>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</si>
  <si>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</si>
  <si>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</si>
  <si>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</si>
  <si>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</si>
  <si>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</si>
  <si>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</si>
  <si>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</si>
  <si>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</si>
  <si>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</si>
  <si>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</si>
  <si>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</si>
  <si>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</si>
  <si>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</si>
  <si>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</si>
  <si>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</si>
  <si>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</si>
  <si>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</si>
  <si>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</si>
  <si>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</si>
  <si>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</si>
  <si>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</si>
  <si>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</si>
  <si>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</si>
  <si>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</si>
  <si>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</si>
  <si>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</si>
  <si>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</si>
  <si>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</si>
  <si>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</si>
  <si>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</si>
  <si>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</si>
  <si>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</si>
  <si>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</si>
  <si>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</si>
  <si>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</si>
  <si>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</si>
  <si>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</si>
  <si>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</si>
  <si>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</si>
  <si>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</si>
  <si>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</si>
  <si>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</si>
  <si>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</si>
  <si>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</si>
  <si>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</si>
  <si>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</si>
  <si>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</si>
  <si>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</si>
  <si>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</si>
  <si>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</si>
  <si>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</si>
  <si>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</si>
  <si>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</si>
  <si>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</si>
  <si>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</si>
  <si>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</si>
  <si>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</si>
  <si>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</si>
  <si>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</si>
  <si>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</si>
  <si>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</si>
  <si>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</si>
  <si>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</si>
  <si>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</si>
  <si>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</si>
  <si>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</si>
  <si>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</si>
  <si>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</si>
  <si>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</si>
  <si>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</si>
  <si>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</si>
  <si>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</si>
  <si>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</si>
  <si>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</si>
  <si>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</si>
  <si>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</si>
  <si>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</si>
  <si>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</si>
  <si>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</si>
  <si>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</si>
  <si>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</si>
  <si>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</si>
  <si>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</si>
  <si>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</si>
  <si>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</si>
  <si>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</si>
  <si>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</si>
  <si>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</si>
  <si>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</si>
  <si>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</si>
  <si>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</si>
  <si>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</si>
  <si>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</si>
  <si>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</si>
  <si>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</si>
  <si>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</si>
  <si>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</si>
  <si>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</si>
  <si>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</si>
  <si>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</si>
  <si>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</si>
  <si>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</si>
  <si>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</si>
  <si>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</si>
  <si>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</si>
  <si>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</si>
  <si>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</si>
  <si>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</si>
  <si>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</si>
  <si>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</si>
  <si>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</si>
  <si>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</si>
  <si>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</si>
  <si>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</si>
  <si>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</si>
  <si>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</si>
  <si>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</si>
  <si>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</si>
  <si>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</si>
  <si>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</si>
  <si>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</si>
  <si>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</si>
  <si>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</si>
  <si>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</si>
  <si>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</si>
  <si>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</si>
  <si>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</si>
  <si>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</si>
  <si>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</si>
  <si>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</si>
  <si>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</si>
  <si>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</si>
  <si>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</si>
  <si>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</si>
  <si>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</si>
  <si>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</si>
  <si>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</si>
  <si>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</si>
  <si>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</si>
  <si>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</si>
  <si>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</si>
  <si>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</si>
  <si>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</si>
  <si>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</si>
  <si>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</si>
  <si>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</si>
  <si>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</si>
  <si>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</si>
  <si>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</si>
  <si>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</si>
  <si>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</si>
  <si>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</si>
  <si>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</si>
  <si>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</si>
  <si>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</si>
  <si>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</si>
  <si>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</si>
  <si>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</si>
  <si>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</si>
  <si>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</si>
  <si>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</si>
  <si>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</si>
  <si>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</si>
  <si>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</si>
  <si>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</si>
  <si>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</si>
  <si>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</si>
  <si>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</si>
  <si>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</si>
  <si>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</si>
  <si>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</si>
  <si>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</si>
  <si>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</si>
  <si>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</si>
  <si>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</si>
  <si>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</si>
  <si>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</si>
  <si>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</si>
  <si>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</si>
  <si>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</si>
  <si>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</si>
  <si>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</si>
  <si>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</si>
  <si>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</si>
  <si>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</si>
  <si>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</si>
  <si>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</si>
  <si>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</si>
  <si>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</si>
  <si>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</si>
  <si>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</si>
  <si>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</si>
  <si>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</si>
  <si>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</si>
  <si>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</si>
  <si>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</si>
  <si>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</si>
  <si>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</si>
  <si>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</si>
  <si>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</si>
  <si>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</si>
  <si>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</si>
  <si>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</si>
  <si>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</si>
  <si>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</si>
  <si>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</si>
  <si>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</si>
  <si>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</si>
  <si>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</si>
  <si>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</si>
  <si>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</si>
  <si>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</si>
  <si>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</si>
  <si>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</si>
  <si>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</si>
  <si>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</si>
  <si>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</si>
  <si>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</si>
  <si>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</si>
  <si>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</si>
  <si>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</si>
  <si>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</si>
  <si>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</si>
  <si>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</si>
  <si>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</si>
  <si>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</si>
  <si>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</si>
  <si>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</si>
  <si>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</si>
  <si>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</si>
  <si>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</si>
  <si>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</si>
  <si>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</si>
  <si>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</si>
  <si>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</si>
  <si>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</si>
  <si>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</si>
  <si>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</si>
  <si>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</si>
  <si>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</si>
  <si>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</si>
  <si>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</si>
  <si>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</si>
  <si>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</si>
  <si>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</si>
  <si>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</si>
  <si>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</si>
  <si>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</si>
  <si>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</si>
  <si>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</si>
  <si>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</si>
  <si>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</si>
  <si>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</si>
  <si>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</si>
  <si>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</si>
  <si>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</si>
  <si>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</si>
  <si>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</si>
  <si>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</si>
  <si>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</si>
  <si>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</si>
  <si>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</si>
  <si>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</si>
  <si>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</si>
  <si>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</si>
  <si>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</si>
  <si>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</si>
  <si>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</si>
  <si>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</si>
  <si>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</si>
  <si>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</si>
  <si>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</si>
  <si>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</si>
  <si>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</si>
  <si>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</si>
  <si>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</si>
  <si>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</si>
  <si>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</si>
  <si>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</si>
  <si>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</si>
  <si>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</si>
  <si>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</si>
  <si>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</si>
  <si>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</si>
  <si>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</si>
  <si>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</si>
  <si>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</si>
  <si>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</si>
  <si>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</si>
  <si>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</si>
  <si>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</si>
  <si>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</si>
  <si>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</si>
  <si>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</si>
  <si>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</si>
  <si>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</si>
  <si>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</si>
  <si>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</si>
  <si>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</si>
  <si>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</si>
  <si>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</si>
  <si>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</si>
  <si>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</si>
  <si>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</si>
  <si>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</si>
  <si>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</si>
  <si>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</si>
  <si>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</si>
  <si>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</si>
  <si>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</si>
  <si>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</si>
  <si>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</si>
  <si>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</si>
  <si>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</si>
  <si>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</si>
  <si>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</si>
  <si>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</si>
  <si>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</si>
  <si>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</si>
  <si>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</si>
  <si>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</si>
  <si>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</si>
  <si>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</si>
  <si>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</si>
  <si>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</si>
  <si>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</si>
  <si>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</si>
  <si>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</si>
  <si>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</si>
  <si>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</si>
  <si>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</si>
  <si>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</si>
  <si>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</si>
  <si>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</si>
  <si>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</si>
  <si>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</si>
  <si>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</si>
  <si>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</si>
  <si>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</si>
  <si>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</si>
  <si>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</si>
  <si>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</si>
  <si>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</si>
  <si>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</si>
  <si>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</si>
  <si>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</si>
  <si>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</si>
  <si>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</si>
  <si>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</si>
  <si>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</si>
  <si>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</si>
  <si>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</si>
  <si>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</si>
  <si>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</si>
  <si>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</si>
  <si>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</si>
  <si>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</si>
  <si>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</si>
  <si>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</si>
  <si>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</si>
  <si>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</si>
  <si>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</si>
  <si>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</si>
  <si>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</si>
  <si>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</si>
  <si>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</si>
  <si>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</si>
  <si>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</si>
  <si>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</si>
  <si>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</si>
  <si>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</si>
  <si>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</si>
  <si>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</si>
  <si>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</si>
  <si>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</si>
  <si>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</si>
  <si>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</si>
  <si>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</si>
  <si>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</si>
  <si>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</si>
  <si>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</si>
  <si>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</si>
  <si>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</si>
  <si>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</si>
  <si>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</si>
  <si>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</si>
  <si>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</si>
  <si>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</si>
  <si>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</si>
  <si>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</si>
  <si>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</si>
  <si>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</si>
  <si>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</si>
  <si>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</si>
  <si>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</si>
  <si>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</si>
  <si>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</si>
  <si>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</si>
  <si>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</si>
  <si>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</si>
  <si>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</si>
  <si>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</si>
  <si>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</si>
  <si>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</si>
  <si>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</si>
  <si>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</si>
  <si>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</si>
  <si>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</si>
  <si>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</si>
  <si>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</si>
  <si>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</si>
  <si>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</si>
  <si>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</si>
  <si>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</si>
  <si>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</si>
  <si>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</si>
  <si>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</si>
  <si>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</si>
  <si>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</si>
  <si>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</si>
  <si>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</si>
  <si>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</si>
  <si>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</si>
  <si>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</si>
  <si>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</si>
  <si>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</si>
  <si>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</si>
  <si>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</si>
  <si>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</si>
  <si>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</si>
  <si>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</si>
  <si>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</si>
  <si>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</si>
  <si>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</si>
  <si>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</si>
  <si>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</si>
  <si>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</si>
  <si>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</si>
  <si>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</si>
  <si>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</si>
  <si>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</si>
  <si>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</si>
  <si>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</si>
  <si>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</si>
  <si>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</si>
  <si>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</si>
  <si>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</si>
  <si>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</si>
  <si>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</si>
  <si>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</si>
  <si>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</si>
  <si>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</si>
  <si>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</si>
  <si>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</si>
  <si>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</si>
  <si>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</si>
  <si>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</si>
  <si>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</si>
  <si>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</si>
  <si>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</si>
  <si>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</si>
  <si>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</si>
  <si>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</si>
  <si>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</si>
  <si>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</si>
  <si>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</si>
  <si>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</si>
  <si>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</si>
  <si>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</si>
  <si>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</si>
  <si>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</si>
  <si>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</si>
  <si>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</si>
  <si>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</si>
  <si>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</si>
  <si>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</si>
  <si>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</si>
  <si>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</si>
  <si>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</si>
  <si>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</si>
  <si>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</si>
  <si>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</si>
  <si>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</si>
  <si>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</si>
  <si>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</si>
  <si>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</si>
  <si>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</si>
  <si>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</si>
  <si>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</si>
  <si>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</si>
  <si>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</si>
  <si>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</si>
  <si>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</si>
  <si>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</si>
  <si>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</si>
  <si>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</si>
  <si>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</si>
  <si>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</si>
  <si>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</si>
  <si>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</si>
  <si>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</si>
  <si>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</si>
  <si>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</si>
  <si>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</si>
  <si>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</si>
  <si>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</si>
  <si>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</si>
  <si>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</si>
  <si>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</si>
  <si>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</si>
  <si>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</si>
  <si>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</si>
  <si>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</si>
  <si>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</si>
  <si>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</si>
  <si>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</si>
  <si>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</si>
  <si>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</si>
  <si>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</si>
  <si>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</si>
  <si>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</si>
  <si>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</si>
  <si>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</si>
  <si>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</si>
  <si>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</si>
  <si>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</si>
  <si>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</si>
  <si>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</si>
  <si>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</si>
  <si>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</si>
  <si>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</si>
  <si>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</si>
  <si>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</si>
  <si>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</si>
  <si>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</si>
  <si>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</si>
  <si>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</si>
  <si>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</si>
  <si>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</si>
  <si>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</si>
  <si>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</si>
  <si>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</si>
  <si>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</si>
  <si>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</si>
  <si>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</si>
  <si>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</si>
  <si>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</si>
  <si>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</si>
  <si>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</si>
  <si>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</si>
  <si>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</si>
  <si>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</si>
  <si>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</si>
  <si>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</si>
  <si>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</si>
  <si>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</si>
  <si>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</si>
  <si>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</si>
  <si>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</si>
  <si>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</si>
  <si>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</si>
  <si>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</si>
  <si>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</si>
  <si>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</si>
  <si>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</si>
  <si>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</si>
  <si>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</si>
  <si>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</si>
  <si>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</si>
  <si>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</si>
  <si>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</si>
  <si>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</si>
  <si>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</si>
  <si>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</si>
  <si>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</si>
  <si>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</si>
  <si>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</si>
  <si>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</si>
  <si>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</si>
  <si>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</si>
  <si>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</si>
  <si>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</si>
  <si>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</si>
  <si>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</si>
  <si>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</si>
  <si>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</si>
  <si>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</si>
  <si>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</si>
  <si>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</si>
  <si>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</si>
  <si>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</si>
  <si>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</si>
  <si>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</si>
  <si>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</si>
  <si>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</si>
  <si>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</si>
  <si>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</si>
  <si>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</si>
  <si>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</si>
  <si>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</si>
  <si>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</si>
  <si>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</si>
  <si>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</si>
  <si>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</si>
  <si>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</si>
  <si>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</si>
  <si>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</si>
  <si>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</si>
  <si>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</si>
  <si>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</si>
  <si>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</si>
  <si>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</si>
  <si>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</si>
  <si>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</si>
  <si>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</si>
  <si>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</si>
  <si>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</si>
  <si>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</si>
  <si>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</si>
  <si>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</si>
  <si>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</si>
  <si>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</si>
  <si>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</si>
  <si>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</si>
  <si>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</si>
  <si>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</si>
  <si>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</si>
  <si>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</si>
  <si>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</si>
  <si>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</si>
  <si>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</si>
  <si>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</si>
  <si>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</si>
  <si>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</si>
  <si>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</si>
  <si>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</si>
  <si>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</si>
  <si>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</si>
  <si>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</si>
  <si>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</si>
  <si>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</si>
  <si>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</si>
  <si>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</si>
  <si>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</si>
  <si>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</si>
  <si>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</si>
  <si>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</si>
  <si>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</si>
  <si>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</si>
  <si>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</si>
  <si>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</si>
  <si>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</si>
  <si>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</si>
  <si>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</si>
  <si>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</si>
  <si>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</si>
  <si>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</si>
  <si>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</si>
  <si>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</si>
  <si>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</si>
  <si>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</si>
  <si>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</si>
  <si>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</si>
  <si>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</si>
  <si>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</si>
  <si>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</si>
  <si>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</si>
  <si>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</si>
  <si>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</si>
  <si>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</si>
  <si>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</si>
  <si>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</si>
  <si>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</si>
  <si>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</si>
  <si>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</si>
  <si>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</si>
  <si>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</si>
  <si>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</si>
  <si>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</si>
  <si>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</si>
  <si>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</si>
  <si>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</si>
  <si>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</si>
  <si>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</si>
  <si>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</si>
  <si>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</si>
  <si>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</si>
  <si>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</si>
  <si>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</si>
  <si>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</si>
  <si>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</si>
  <si>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</si>
  <si>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</si>
  <si>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</si>
  <si>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</si>
  <si>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</si>
  <si>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</si>
  <si>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</si>
  <si>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</si>
  <si>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</si>
  <si>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</si>
  <si>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</si>
  <si>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</si>
  <si>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</si>
  <si>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</si>
  <si>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</si>
  <si>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</si>
  <si>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</si>
  <si>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</si>
  <si>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</si>
  <si>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</si>
  <si>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</si>
  <si>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</si>
  <si>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</si>
  <si>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</si>
  <si>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</si>
  <si>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</si>
  <si>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</si>
  <si>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</si>
  <si>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</si>
  <si>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</si>
  <si>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</si>
  <si>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</si>
  <si>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</si>
  <si>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</si>
  <si>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</si>
  <si>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</si>
  <si>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</si>
  <si>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</si>
  <si>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</si>
  <si>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</si>
  <si>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</si>
  <si>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</si>
  <si>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</si>
  <si>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</si>
  <si>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</si>
  <si>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</si>
  <si>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</si>
  <si>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</si>
  <si>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</si>
  <si>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</si>
  <si>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</si>
  <si>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</si>
  <si>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</si>
  <si>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</si>
  <si>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</si>
  <si>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</si>
  <si>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</si>
  <si>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</si>
  <si>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</si>
  <si>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</si>
  <si>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</si>
  <si>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</si>
  <si>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</si>
  <si>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</si>
  <si>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</si>
  <si>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</si>
  <si>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</si>
  <si>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</si>
  <si>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</si>
  <si>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</si>
  <si>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</si>
  <si>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</si>
  <si>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</si>
  <si>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</si>
  <si>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</si>
  <si>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</si>
  <si>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</si>
  <si>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</si>
  <si>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</si>
  <si>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</si>
  <si>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</si>
  <si>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</si>
  <si>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</si>
  <si>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</si>
  <si>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</si>
  <si>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</si>
  <si>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</si>
  <si>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</si>
  <si>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</si>
  <si>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</si>
  <si>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</si>
  <si>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</si>
  <si>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</si>
  <si>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</si>
  <si>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</si>
  <si>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</si>
  <si>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</si>
  <si>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</si>
  <si>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</si>
  <si>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</si>
  <si>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</si>
  <si>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</si>
  <si>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</si>
  <si>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</si>
  <si>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</si>
  <si>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</si>
  <si>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</si>
  <si>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</si>
  <si>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</si>
  <si>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</si>
  <si>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</si>
  <si>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</si>
  <si>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</si>
  <si>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</si>
  <si>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</si>
  <si>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</si>
  <si>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</si>
  <si>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</si>
  <si>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</si>
  <si>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</si>
  <si>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</si>
  <si>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</si>
  <si>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</si>
  <si>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</si>
  <si>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</si>
  <si>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</si>
  <si>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</si>
  <si>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</si>
  <si>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</si>
  <si>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</si>
  <si>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</si>
  <si>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</si>
  <si>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</si>
  <si>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</si>
  <si>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</si>
  <si>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</si>
  <si>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</si>
  <si>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</si>
  <si>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</si>
  <si>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</si>
  <si>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</si>
  <si>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</si>
  <si>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</si>
  <si>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</si>
  <si>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</si>
  <si>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</si>
  <si>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</si>
  <si>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</si>
  <si>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</si>
  <si>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</si>
  <si>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</si>
  <si>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</si>
  <si>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</si>
  <si>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</si>
  <si>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</si>
  <si>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</si>
  <si>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</si>
  <si>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</si>
  <si>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</si>
  <si>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</si>
  <si>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</si>
  <si>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</si>
  <si>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</si>
  <si>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</si>
  <si>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</si>
  <si>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</si>
  <si>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</si>
  <si>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</si>
  <si>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</si>
  <si>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</si>
  <si>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</si>
  <si>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</si>
  <si>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</si>
  <si>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</si>
  <si>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</si>
  <si>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</si>
  <si>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</si>
  <si>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</si>
  <si>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</si>
  <si>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</si>
  <si>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</si>
  <si>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</si>
  <si>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</si>
  <si>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</si>
  <si>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</si>
  <si>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</si>
  <si>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</si>
  <si>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</si>
  <si>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</si>
  <si>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</si>
  <si>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</si>
  <si>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</si>
  <si>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</si>
  <si>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</si>
  <si>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</si>
  <si>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</si>
  <si>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</si>
  <si>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</si>
  <si>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</si>
  <si>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</si>
  <si>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</si>
  <si>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</si>
  <si>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</si>
  <si>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</si>
  <si>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</si>
  <si>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</si>
  <si>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</si>
  <si>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</si>
  <si>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</si>
  <si>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</si>
  <si>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</si>
  <si>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</si>
  <si>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</si>
  <si>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</si>
  <si>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</si>
  <si>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</si>
  <si>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</si>
  <si>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</si>
  <si>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</si>
  <si>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</si>
  <si>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</si>
  <si>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</si>
  <si>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</si>
  <si>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</si>
  <si>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</si>
  <si>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</si>
  <si>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</si>
  <si>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</si>
  <si>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</si>
  <si>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</si>
  <si>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</si>
  <si>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</si>
  <si>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</si>
  <si>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</si>
  <si>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</si>
  <si>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</si>
  <si>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</si>
  <si>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</si>
  <si>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</si>
  <si>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</si>
  <si>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</si>
  <si>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</si>
  <si>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</si>
  <si>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</si>
  <si>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</si>
  <si>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</si>
  <si>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</si>
  <si>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</si>
  <si>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</si>
  <si>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</si>
  <si>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</si>
  <si>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</si>
  <si>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</si>
  <si>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</si>
  <si>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</si>
  <si>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</si>
  <si>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</si>
  <si>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</si>
  <si>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</si>
  <si>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</si>
  <si>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</si>
  <si>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</si>
  <si>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</si>
  <si>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</si>
  <si>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</si>
  <si>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</si>
  <si>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</si>
  <si>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</si>
  <si>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</si>
  <si>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</si>
  <si>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</si>
  <si>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</si>
  <si>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</si>
  <si>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</si>
  <si>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</si>
  <si>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</si>
  <si>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</si>
  <si>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</si>
  <si>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</si>
  <si>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</si>
  <si>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</si>
  <si>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</si>
  <si>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</si>
  <si>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</si>
  <si>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</si>
  <si>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</si>
  <si>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</si>
  <si>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</si>
  <si>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</si>
  <si>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</si>
  <si>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</si>
  <si>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</si>
  <si>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</si>
  <si>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</si>
  <si>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</si>
  <si>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</si>
  <si>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</si>
  <si>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</si>
  <si>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</si>
  <si>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</si>
  <si>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</si>
  <si>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</si>
  <si>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</si>
  <si>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</si>
  <si>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</si>
  <si>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</si>
  <si>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</si>
  <si>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</si>
  <si>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</si>
  <si>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</si>
  <si>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</si>
  <si>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</si>
  <si>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</si>
  <si>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</si>
  <si>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</si>
  <si>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</si>
  <si>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</si>
  <si>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</si>
  <si>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</si>
  <si>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</si>
  <si>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</si>
  <si>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</si>
  <si>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</si>
  <si>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</si>
  <si>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</si>
  <si>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</si>
  <si>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</si>
  <si>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</si>
  <si>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</si>
  <si>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</si>
  <si>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</si>
  <si>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</si>
  <si>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</si>
  <si>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</si>
  <si>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</si>
  <si>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</si>
  <si>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</si>
  <si>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</si>
  <si>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</si>
  <si>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</si>
  <si>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</si>
  <si>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</si>
  <si>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</si>
  <si>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</si>
  <si>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</si>
  <si>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</si>
  <si>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</si>
  <si>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</si>
  <si>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</si>
  <si>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</si>
  <si>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</si>
  <si>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</si>
  <si>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</si>
  <si>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</si>
  <si>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</si>
  <si>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</si>
  <si>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</si>
  <si>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</si>
  <si>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</si>
  <si>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</si>
  <si>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</si>
  <si>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</si>
  <si>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</si>
  <si>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</si>
  <si>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</si>
  <si>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</si>
  <si>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</si>
  <si>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</si>
  <si>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</si>
  <si>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</si>
  <si>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</si>
  <si>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</si>
  <si>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</si>
  <si>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</si>
  <si>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</si>
  <si>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</si>
  <si>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</si>
  <si>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</si>
  <si>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</si>
  <si>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</si>
  <si>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</si>
  <si>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</si>
  <si>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</si>
  <si>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</si>
  <si>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</si>
  <si>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</si>
  <si>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</si>
  <si>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</si>
  <si>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</si>
  <si>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</si>
  <si>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</si>
  <si>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</si>
  <si>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</si>
  <si>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</si>
  <si>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</si>
  <si>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</si>
  <si>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</si>
  <si>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</si>
  <si>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</si>
  <si>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</si>
  <si>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</si>
  <si>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</si>
  <si>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</si>
  <si>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</si>
  <si>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</si>
  <si>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</si>
  <si>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</si>
  <si>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</si>
  <si>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</si>
  <si>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</si>
  <si>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</si>
  <si>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</si>
  <si>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</si>
  <si>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</si>
  <si>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</si>
  <si>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</si>
  <si>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</si>
  <si>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</si>
  <si>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</si>
  <si>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</si>
  <si>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</si>
  <si>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</si>
  <si>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</si>
  <si>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</si>
  <si>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</si>
  <si>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</si>
  <si>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</si>
  <si>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</si>
  <si>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</si>
  <si>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</si>
  <si>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</si>
  <si>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</si>
  <si>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</si>
  <si>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</si>
  <si>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</si>
  <si>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</si>
  <si>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</si>
  <si>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</si>
  <si>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</si>
  <si>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</si>
  <si>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</si>
  <si>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</si>
  <si>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</si>
  <si>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</si>
  <si>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</si>
  <si>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</si>
  <si>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</si>
  <si>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</si>
  <si>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</si>
  <si>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</si>
  <si>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</si>
  <si>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</si>
  <si>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</si>
  <si>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</si>
  <si>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</si>
  <si>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</si>
  <si>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</si>
  <si>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</si>
  <si>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</si>
  <si>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</si>
  <si>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</si>
  <si>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</si>
  <si>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</si>
  <si>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</si>
  <si>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</si>
  <si>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</si>
  <si>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</si>
  <si>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</si>
  <si>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</si>
  <si>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</si>
  <si>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</si>
  <si>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</si>
  <si>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</si>
  <si>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</si>
  <si>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</si>
  <si>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</si>
  <si>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</si>
  <si>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</si>
  <si>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</si>
  <si>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</si>
  <si>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</si>
  <si>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</si>
  <si>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</si>
  <si>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</si>
  <si>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</si>
  <si>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</si>
  <si>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</si>
  <si>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</si>
  <si>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</si>
  <si>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</si>
  <si>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</si>
  <si>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</si>
  <si>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</si>
  <si>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</si>
  <si>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</si>
  <si>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</si>
  <si>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</si>
  <si>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</si>
  <si>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</si>
  <si>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</si>
  <si>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</si>
  <si>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</si>
  <si>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</si>
  <si>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</si>
  <si>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</si>
  <si>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</si>
  <si>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</si>
  <si>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</si>
  <si>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</si>
  <si>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</si>
  <si>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</si>
  <si>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</si>
  <si>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</si>
  <si>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</si>
  <si>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</si>
  <si>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</si>
  <si>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</si>
  <si>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</si>
  <si>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</si>
  <si>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</si>
  <si>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</si>
  <si>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</si>
  <si>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</si>
  <si>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</si>
  <si>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</si>
  <si>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</si>
  <si>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</si>
  <si>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</si>
  <si>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</si>
  <si>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</si>
  <si>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</si>
  <si>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</si>
  <si>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</si>
  <si>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</si>
  <si>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</si>
  <si>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</si>
  <si>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</si>
  <si>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</si>
  <si>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</si>
  <si>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</si>
  <si>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</si>
  <si>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</si>
  <si>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</si>
  <si>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</si>
  <si>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</si>
  <si>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</si>
  <si>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</si>
  <si>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</si>
  <si>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</si>
  <si>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</si>
  <si>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</si>
  <si>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</si>
  <si>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</si>
  <si>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</si>
  <si>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</si>
  <si>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</si>
  <si>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</si>
  <si>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</si>
  <si>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</si>
  <si>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</si>
  <si>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</si>
  <si>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</si>
  <si>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</si>
  <si>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</si>
  <si>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</si>
  <si>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</si>
  <si>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</si>
  <si>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</si>
  <si>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</si>
  <si>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</si>
  <si>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</si>
  <si>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</si>
  <si>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</si>
  <si>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</si>
  <si>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</si>
  <si>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</si>
  <si>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</si>
  <si>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</si>
  <si>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</si>
  <si>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</si>
  <si>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</si>
  <si>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</si>
  <si>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</si>
  <si>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</si>
  <si>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</si>
  <si>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</si>
  <si>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</si>
  <si>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</si>
  <si>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</si>
  <si>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</si>
  <si>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</si>
  <si>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</si>
  <si>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</si>
  <si>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</si>
  <si>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</si>
  <si>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</si>
  <si>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</si>
  <si>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</si>
  <si>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</si>
  <si>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</si>
  <si>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</si>
  <si>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</si>
  <si>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</si>
  <si>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</si>
  <si>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</si>
  <si>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</si>
  <si>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</si>
  <si>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</si>
  <si>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</si>
  <si>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</si>
  <si>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</si>
  <si>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</si>
  <si>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</si>
  <si>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</si>
  <si>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</si>
  <si>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</si>
  <si>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</si>
  <si>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</si>
  <si>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</si>
  <si>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</si>
  <si>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</si>
  <si>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</si>
  <si>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</si>
  <si>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</si>
  <si>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</si>
  <si>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</si>
  <si>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</si>
  <si>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</si>
  <si>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</si>
  <si>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</si>
  <si>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</si>
  <si>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</si>
  <si>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</si>
  <si>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</si>
  <si>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</si>
  <si>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</si>
  <si>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</si>
  <si>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</si>
  <si>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</si>
  <si>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</si>
  <si>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</si>
  <si>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</si>
  <si>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</si>
  <si>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</si>
  <si>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</si>
  <si>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</si>
  <si>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</si>
  <si>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</si>
  <si>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</si>
  <si>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</si>
  <si>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</si>
  <si>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</si>
  <si>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</si>
  <si>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</si>
  <si>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</si>
  <si>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</si>
  <si>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</si>
  <si>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</si>
  <si>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</si>
  <si>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</si>
  <si>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</si>
  <si>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</si>
  <si>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</si>
  <si>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</si>
  <si>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</si>
  <si>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</si>
  <si>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</si>
  <si>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</si>
  <si>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</si>
  <si>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</si>
  <si>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</si>
  <si>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</si>
  <si>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</si>
  <si>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</si>
  <si>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</si>
  <si>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</si>
  <si>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</si>
  <si>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</si>
  <si>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</si>
  <si>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</si>
  <si>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</si>
  <si>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</si>
  <si>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</si>
  <si>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</si>
  <si>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</si>
  <si>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</si>
  <si>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</si>
  <si>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</si>
  <si>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</si>
  <si>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</si>
  <si>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</si>
  <si>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</si>
  <si>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</si>
  <si>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</si>
  <si>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</si>
  <si>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</si>
  <si>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</si>
  <si>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</si>
  <si>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</si>
  <si>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</si>
  <si>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</si>
  <si>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</si>
  <si>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</si>
  <si>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</si>
  <si>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</si>
  <si>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</si>
  <si>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</si>
  <si>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</si>
  <si>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</si>
  <si>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</si>
  <si>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</si>
  <si>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</si>
  <si>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</si>
  <si>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</si>
  <si>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</si>
  <si>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</si>
  <si>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</si>
  <si>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</si>
  <si>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</si>
  <si>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</si>
  <si>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</si>
  <si>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</si>
  <si>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</si>
  <si>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</si>
  <si>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</si>
  <si>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</si>
  <si>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</si>
  <si>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</si>
  <si>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</si>
  <si>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</si>
  <si>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</si>
  <si>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</si>
  <si>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</si>
  <si>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</si>
  <si>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</si>
  <si>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</si>
  <si>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</si>
  <si>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</si>
  <si>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</si>
  <si>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</si>
  <si>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</si>
  <si>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</si>
  <si>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</si>
  <si>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</si>
  <si>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</si>
  <si>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</si>
  <si>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</si>
  <si>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</si>
  <si>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</si>
  <si>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</si>
  <si>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</si>
  <si>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</si>
  <si>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</si>
  <si>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</si>
  <si>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</si>
  <si>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</si>
  <si>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</si>
  <si>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</si>
  <si>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</si>
  <si>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</si>
  <si>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</si>
  <si>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</si>
  <si>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</si>
  <si>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</si>
  <si>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</si>
  <si>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</si>
  <si>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</si>
  <si>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</si>
  <si>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</si>
  <si>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</si>
  <si>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</si>
  <si>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</si>
  <si>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</si>
  <si>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</si>
  <si>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</si>
  <si>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</si>
  <si>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</si>
  <si>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</si>
  <si>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</si>
  <si>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</si>
  <si>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</si>
  <si>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</si>
  <si>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</si>
  <si>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</si>
  <si>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</si>
  <si>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</si>
  <si>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</si>
  <si>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</si>
  <si>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</si>
  <si>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</si>
  <si>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</si>
  <si>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</si>
  <si>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</si>
  <si>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</si>
  <si>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</si>
  <si>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</si>
  <si>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</si>
  <si>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</si>
  <si>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</si>
  <si>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</si>
  <si>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</si>
  <si>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</si>
  <si>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</si>
  <si>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</si>
  <si>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</si>
  <si>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</si>
  <si>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</si>
  <si>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</si>
  <si>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</si>
  <si>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</si>
  <si>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</si>
  <si>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</si>
  <si>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</si>
  <si>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</si>
  <si>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</si>
  <si>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</si>
  <si>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</si>
  <si>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</si>
  <si>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</si>
  <si>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</si>
  <si>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</si>
  <si>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</si>
  <si>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</si>
  <si>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</si>
  <si>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</si>
  <si>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</si>
  <si>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</si>
  <si>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</si>
  <si>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</si>
  <si>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</si>
  <si>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</si>
  <si>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</si>
  <si>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</si>
  <si>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</si>
  <si>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</si>
  <si>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</si>
  <si>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</si>
  <si>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</si>
  <si>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</si>
  <si>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</si>
  <si>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</si>
  <si>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</si>
  <si>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</si>
  <si>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</si>
  <si>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</si>
  <si>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</si>
  <si>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</si>
  <si>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</si>
  <si>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</si>
  <si>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</si>
  <si>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</si>
  <si>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</si>
  <si>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</si>
  <si>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</si>
  <si>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</si>
  <si>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</si>
  <si>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</si>
  <si>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</si>
  <si>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</si>
  <si>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</si>
  <si>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</si>
  <si>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</si>
  <si>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</si>
  <si>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</si>
  <si>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</si>
  <si>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</si>
  <si>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</si>
  <si>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</si>
  <si>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</si>
  <si>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</si>
  <si>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</si>
  <si>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</si>
  <si>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</si>
  <si>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</si>
  <si>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</si>
  <si>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</si>
  <si>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</si>
  <si>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</si>
  <si>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</si>
  <si>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</si>
  <si>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</si>
  <si>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</si>
  <si>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</si>
  <si>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</si>
  <si>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</si>
  <si>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</si>
  <si>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</si>
  <si>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</si>
  <si>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</si>
  <si>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</si>
  <si>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</si>
  <si>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</si>
  <si>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</si>
  <si>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</si>
  <si>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</si>
  <si>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</si>
  <si>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</si>
  <si>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</si>
  <si>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</si>
  <si>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</si>
  <si>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</si>
  <si>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</si>
  <si>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</si>
  <si>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</si>
  <si>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</si>
  <si>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</si>
  <si>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</si>
  <si>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</si>
  <si>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</si>
  <si>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</si>
  <si>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</si>
  <si>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</si>
  <si>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</si>
  <si>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</si>
  <si>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</si>
  <si>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</si>
  <si>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</si>
  <si>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</si>
  <si>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</si>
  <si>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</si>
  <si>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</si>
  <si>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</si>
  <si>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</si>
  <si>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</si>
  <si>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</si>
  <si>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</si>
  <si>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</si>
  <si>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</si>
  <si>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</si>
  <si>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</si>
  <si>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</si>
  <si>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</si>
  <si>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</si>
  <si>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</si>
  <si>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</si>
  <si>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</si>
  <si>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</si>
  <si>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</si>
  <si>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</si>
  <si>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</si>
  <si>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</si>
  <si>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</si>
  <si>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</si>
  <si>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</si>
  <si>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</si>
  <si>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</si>
  <si>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</si>
  <si>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</si>
  <si>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</si>
  <si>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</si>
  <si>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</si>
  <si>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</si>
  <si>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</si>
  <si>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</si>
  <si>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</si>
  <si>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</si>
  <si>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</si>
  <si>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</si>
  <si>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</si>
  <si>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</si>
  <si>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</si>
  <si>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</si>
  <si>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</si>
  <si>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</si>
  <si>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</si>
  <si>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</si>
  <si>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</si>
  <si>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</si>
  <si>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</si>
  <si>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</si>
  <si>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</si>
  <si>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</si>
  <si>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</si>
  <si>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</si>
  <si>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</si>
  <si>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</si>
  <si>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</si>
  <si>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</si>
  <si>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</si>
  <si>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</si>
  <si>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</si>
  <si>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</si>
  <si>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</si>
  <si>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</si>
  <si>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</si>
  <si>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</si>
  <si>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</si>
  <si>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</si>
  <si>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</si>
  <si>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</si>
  <si>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</si>
  <si>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</si>
  <si>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</si>
  <si>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</si>
  <si>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</si>
  <si>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</si>
  <si>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</si>
  <si>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</si>
  <si>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</si>
  <si>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</si>
  <si>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</si>
  <si>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</si>
  <si>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</si>
  <si>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</si>
  <si>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</si>
  <si>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</si>
  <si>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</si>
  <si>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</si>
  <si>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</si>
  <si>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</si>
  <si>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</si>
  <si>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</si>
  <si>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</si>
  <si>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</si>
  <si>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</si>
  <si>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</si>
  <si>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</si>
  <si>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</si>
  <si>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</si>
  <si>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</si>
  <si>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</si>
  <si>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</si>
  <si>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</si>
  <si>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</si>
  <si>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</si>
  <si>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</si>
  <si>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</si>
  <si>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</si>
  <si>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</si>
  <si>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</si>
  <si>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</si>
  <si>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</si>
  <si>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</si>
  <si>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</si>
  <si>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</si>
  <si>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</si>
  <si>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</si>
  <si>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</si>
  <si>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</si>
  <si>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</si>
  <si>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</si>
  <si>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</si>
  <si>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</si>
  <si>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</si>
  <si>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</si>
  <si>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</si>
  <si>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</si>
  <si>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</si>
  <si>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</si>
  <si>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</si>
  <si>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</si>
  <si>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</si>
  <si>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</si>
  <si>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</si>
  <si>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</si>
  <si>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</si>
  <si>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</si>
  <si>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</si>
  <si>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</si>
  <si>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</si>
  <si>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</si>
  <si>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</si>
  <si>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</si>
  <si>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</si>
  <si>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</si>
  <si>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</si>
  <si>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</si>
  <si>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</si>
  <si>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</si>
  <si>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</si>
  <si>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</si>
  <si>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</si>
  <si>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</si>
  <si>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</si>
  <si>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</si>
  <si>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</si>
  <si>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</si>
  <si>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</si>
  <si>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</si>
  <si>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</si>
  <si>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</si>
  <si>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</si>
  <si>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</si>
  <si>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</si>
  <si>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</si>
  <si>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</si>
  <si>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</si>
  <si>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</si>
  <si>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</si>
  <si>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</si>
  <si>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</si>
  <si>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</si>
  <si>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</si>
  <si>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</si>
  <si>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</si>
  <si>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</si>
  <si>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</si>
  <si>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</si>
  <si>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</si>
  <si>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</si>
  <si>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</si>
  <si>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</si>
  <si>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</si>
  <si>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</si>
  <si>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</si>
  <si>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</si>
  <si>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</si>
  <si>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</si>
  <si>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</si>
  <si>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</si>
  <si>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</si>
  <si>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</si>
  <si>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</si>
  <si>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</si>
  <si>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</si>
  <si>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</si>
  <si>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</si>
  <si>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</si>
  <si>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</si>
  <si>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</si>
  <si>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</si>
  <si>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</si>
  <si>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</si>
  <si>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</si>
  <si>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</si>
  <si>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</si>
  <si>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</si>
  <si>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</si>
  <si>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</si>
  <si>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</si>
  <si>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</si>
  <si>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</si>
  <si>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</si>
  <si>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</si>
  <si>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</si>
  <si>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</si>
  <si>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</si>
  <si>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</si>
  <si>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</si>
  <si>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</si>
  <si>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</si>
  <si>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</si>
  <si>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</si>
  <si>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</si>
  <si>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</si>
  <si>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</si>
  <si>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</si>
  <si>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</si>
  <si>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</si>
  <si>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</si>
  <si>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</si>
  <si>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</si>
  <si>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</si>
  <si>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</si>
  <si>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</si>
  <si>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</si>
  <si>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</si>
  <si>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</si>
  <si>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</si>
  <si>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</si>
  <si>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</si>
  <si>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</si>
  <si>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</si>
  <si>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</si>
  <si>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</si>
  <si>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</si>
  <si>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</si>
  <si>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</si>
  <si>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</si>
  <si>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</si>
  <si>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</si>
  <si>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</si>
  <si>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</si>
  <si>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</si>
  <si>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</si>
  <si>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</si>
  <si>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</si>
  <si>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</si>
  <si>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</si>
  <si>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</si>
  <si>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</si>
  <si>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</si>
  <si>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</si>
  <si>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</si>
  <si>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</si>
  <si>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</si>
  <si>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</si>
  <si>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</si>
  <si>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</si>
  <si>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</si>
  <si>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</si>
  <si>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</si>
  <si>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</si>
  <si>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</si>
  <si>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</si>
  <si>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</si>
  <si>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</si>
  <si>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</si>
  <si>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</si>
  <si>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</si>
  <si>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</si>
  <si>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</si>
  <si>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</si>
  <si>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</si>
  <si>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</si>
  <si>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</si>
  <si>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</si>
  <si>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</si>
  <si>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</si>
  <si>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</si>
  <si>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</si>
  <si>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</si>
  <si>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</si>
  <si>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</si>
  <si>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</si>
  <si>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</si>
  <si>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</si>
  <si>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</si>
  <si>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</si>
  <si>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</si>
  <si>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</si>
  <si>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</si>
  <si>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</si>
  <si>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</si>
  <si>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</si>
  <si>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</si>
  <si>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</si>
  <si>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</si>
  <si>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</si>
  <si>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</si>
  <si>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</si>
  <si>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</si>
  <si>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</si>
  <si>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</si>
  <si>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</si>
  <si>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</si>
  <si>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</si>
  <si>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</si>
  <si>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</si>
  <si>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</si>
  <si>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</si>
  <si>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</si>
  <si>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</si>
  <si>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</si>
  <si>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</si>
  <si>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</si>
  <si>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</si>
  <si>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</si>
  <si>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</si>
  <si>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</si>
  <si>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</si>
  <si>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</si>
  <si>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</si>
  <si>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</si>
  <si>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</si>
  <si>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</si>
  <si>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</si>
  <si>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</si>
  <si>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</si>
  <si>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</si>
  <si>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</si>
  <si>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</si>
  <si>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</si>
  <si>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</si>
  <si>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</si>
  <si>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</si>
  <si>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</si>
  <si>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</si>
  <si>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</si>
  <si>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</si>
  <si>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</si>
  <si>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</si>
  <si>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</si>
  <si>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</si>
  <si>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</si>
  <si>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</si>
  <si>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</si>
  <si>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</si>
  <si>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</si>
  <si>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</si>
  <si>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</si>
  <si>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</si>
  <si>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</si>
  <si>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</si>
  <si>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</si>
  <si>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</si>
  <si>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</si>
  <si>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</si>
  <si>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</si>
  <si>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</si>
  <si>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</si>
  <si>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</si>
  <si>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</si>
  <si>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</si>
  <si>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</si>
  <si>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</si>
  <si>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</si>
  <si>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</si>
  <si>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</si>
  <si>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</si>
  <si>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</si>
  <si>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</si>
  <si>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</si>
  <si>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</si>
  <si>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</si>
  <si>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</si>
  <si>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</si>
  <si>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</si>
  <si>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</si>
  <si>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</si>
  <si>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</si>
  <si>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</si>
  <si>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</si>
  <si>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</si>
  <si>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</si>
  <si>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</si>
  <si>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</si>
  <si>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</si>
  <si>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</si>
  <si>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</si>
  <si>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</si>
  <si>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</si>
  <si>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</si>
  <si>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</si>
  <si>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</si>
  <si>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</si>
  <si>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</si>
  <si>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</si>
  <si>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</si>
  <si>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</si>
  <si>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</si>
  <si>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</si>
  <si>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</si>
  <si>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</si>
  <si>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</si>
  <si>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</si>
  <si>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</si>
  <si>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</si>
  <si>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</si>
  <si>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</si>
  <si>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</si>
  <si>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</si>
  <si>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</si>
  <si>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</si>
  <si>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</si>
  <si>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</si>
  <si>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</si>
  <si>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</si>
  <si>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</si>
  <si>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</si>
  <si>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</si>
  <si>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</si>
  <si>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</si>
  <si>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</si>
  <si>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</si>
  <si>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</si>
  <si>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</si>
  <si>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</si>
  <si>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</si>
  <si>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</si>
  <si>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</si>
  <si>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</si>
  <si>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</si>
  <si>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</si>
  <si>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</si>
  <si>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</si>
  <si>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</si>
  <si>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</si>
  <si>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</si>
  <si>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</si>
  <si>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</si>
  <si>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</si>
  <si>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</si>
  <si>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</si>
  <si>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</si>
  <si>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</si>
  <si>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</si>
  <si>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</si>
  <si>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</si>
  <si>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</si>
  <si>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</si>
  <si>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</si>
  <si>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</si>
  <si>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</si>
  <si>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</si>
  <si>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</si>
  <si>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</si>
  <si>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</si>
  <si>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</si>
  <si>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</si>
  <si>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</si>
  <si>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</si>
  <si>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</si>
  <si>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</si>
  <si>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</si>
  <si>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</si>
  <si>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</si>
  <si>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</si>
  <si>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</si>
  <si>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</si>
  <si>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</si>
  <si>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</si>
  <si>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</si>
  <si>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</si>
  <si>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</si>
  <si>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</si>
  <si>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</si>
  <si>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</si>
  <si>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</si>
  <si>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</si>
  <si>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</si>
  <si>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</si>
  <si>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</si>
  <si>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</si>
  <si>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</si>
  <si>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</si>
  <si>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</si>
  <si>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</si>
  <si>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</si>
  <si>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</si>
  <si>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</si>
  <si>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</si>
  <si>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</si>
  <si>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</si>
  <si>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</si>
  <si>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</si>
  <si>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</si>
  <si>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</si>
  <si>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</si>
  <si>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</si>
  <si>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</si>
  <si>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</si>
  <si>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</si>
  <si>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</si>
  <si>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</si>
  <si>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</si>
  <si>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</si>
  <si>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</si>
  <si>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</si>
  <si>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</si>
  <si>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</si>
  <si>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</si>
  <si>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</si>
  <si>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</si>
  <si>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</si>
  <si>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</si>
  <si>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</si>
  <si>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</si>
  <si>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</si>
  <si>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</si>
  <si>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</si>
  <si>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</si>
  <si>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</si>
  <si>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</si>
  <si>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</si>
  <si>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</si>
  <si>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</si>
  <si>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</si>
  <si>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</si>
  <si>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</si>
  <si>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</si>
  <si>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</si>
  <si>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</si>
  <si>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</si>
  <si>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</si>
  <si>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</si>
  <si>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</si>
  <si>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</si>
  <si>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</si>
  <si>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</si>
  <si>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</si>
  <si>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</si>
  <si>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</si>
  <si>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</si>
  <si>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</si>
  <si>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</si>
  <si>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</si>
  <si>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</si>
  <si>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</si>
  <si>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</si>
  <si>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</si>
  <si>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</si>
  <si>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</si>
  <si>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</si>
  <si>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</si>
  <si>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</si>
  <si>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</si>
  <si>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</si>
  <si>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</si>
  <si>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</si>
  <si>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</si>
  <si>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</si>
  <si>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</si>
  <si>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</si>
  <si>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</si>
  <si>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</si>
  <si>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</si>
  <si>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</si>
  <si>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</si>
  <si>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</si>
  <si>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</si>
  <si>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</si>
  <si>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</si>
  <si>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</si>
  <si>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</si>
  <si>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</si>
  <si>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</si>
  <si>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</si>
  <si>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</si>
  <si>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</si>
  <si>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</si>
  <si>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</si>
  <si>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</si>
  <si>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</si>
  <si>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</si>
  <si>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</si>
  <si>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</si>
  <si>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</si>
  <si>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</si>
  <si>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</si>
  <si>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</si>
  <si>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</si>
  <si>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</si>
  <si>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</si>
  <si>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</si>
  <si>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</si>
  <si>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</si>
  <si>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</si>
  <si>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</si>
  <si>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</si>
  <si>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</si>
  <si>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</si>
  <si>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</si>
  <si>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</si>
  <si>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</si>
  <si>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</si>
  <si>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</si>
  <si>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</si>
  <si>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</si>
  <si>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</si>
  <si>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</si>
  <si>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</si>
  <si>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</si>
  <si>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</si>
  <si>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</si>
  <si>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</si>
  <si>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</si>
  <si>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</si>
  <si>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</si>
  <si>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</si>
  <si>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</si>
  <si>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</si>
  <si>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</si>
  <si>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</si>
  <si>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</si>
  <si>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</si>
  <si>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</si>
  <si>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</si>
  <si>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</si>
  <si>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</si>
  <si>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</si>
  <si>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</si>
  <si>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</si>
  <si>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</si>
  <si>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</si>
  <si>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</si>
  <si>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</si>
  <si>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</si>
  <si>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</si>
  <si>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</si>
  <si>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</si>
  <si>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</si>
  <si>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</si>
  <si>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</si>
  <si>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</si>
  <si>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</si>
  <si>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</si>
  <si>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</si>
  <si>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</si>
  <si>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</si>
  <si>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</si>
  <si>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</si>
  <si>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</si>
  <si>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</si>
  <si>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</si>
  <si>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</si>
  <si>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</si>
  <si>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</si>
  <si>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</si>
  <si>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</si>
  <si>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</si>
  <si>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</si>
  <si>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</si>
  <si>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</si>
  <si>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</si>
  <si>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</si>
  <si>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</si>
  <si>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</si>
  <si>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</si>
  <si>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</si>
  <si>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</si>
  <si>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</si>
  <si>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</si>
  <si>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</si>
  <si>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</si>
  <si>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</si>
  <si>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</si>
  <si>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</si>
  <si>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</si>
  <si>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</si>
  <si>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</si>
  <si>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</si>
  <si>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</si>
  <si>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</si>
  <si>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</si>
  <si>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</si>
  <si>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</si>
  <si>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</si>
  <si>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</si>
  <si>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</si>
  <si>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</si>
  <si>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</si>
  <si>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</si>
  <si>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</si>
  <si>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</si>
  <si>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</si>
  <si>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</si>
  <si>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</si>
  <si>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</si>
  <si>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</si>
  <si>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</si>
  <si>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</si>
  <si>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</si>
  <si>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</si>
  <si>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</si>
  <si>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</si>
  <si>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</si>
  <si>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</si>
  <si>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</si>
  <si>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</si>
  <si>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</si>
  <si>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</si>
  <si>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</si>
  <si>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</si>
  <si>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</si>
  <si>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</si>
  <si>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</si>
  <si>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</si>
  <si>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</si>
  <si>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</si>
  <si>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</si>
  <si>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</si>
  <si>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</si>
  <si>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</si>
  <si>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</si>
  <si>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</si>
  <si>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</si>
  <si>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</si>
  <si>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</si>
  <si>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</si>
  <si>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</si>
  <si>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</si>
  <si>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</si>
  <si>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</si>
  <si>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</si>
  <si>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</si>
  <si>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</si>
  <si>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</si>
  <si>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</si>
  <si>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</si>
  <si>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</si>
  <si>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</si>
  <si>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</si>
  <si>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</si>
  <si>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</si>
  <si>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</si>
  <si>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</si>
  <si>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</si>
  <si>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</si>
  <si>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</si>
  <si>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</si>
  <si>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</si>
  <si>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</si>
  <si>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</si>
  <si>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</si>
  <si>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</si>
  <si>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</si>
  <si>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</si>
  <si>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</si>
  <si>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</si>
  <si>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</si>
  <si>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</si>
  <si>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</si>
  <si>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</si>
  <si>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</si>
  <si>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</si>
  <si>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</si>
  <si>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</si>
  <si>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</si>
  <si>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</si>
  <si>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</si>
  <si>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</si>
  <si>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</si>
  <si>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</si>
  <si>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</si>
  <si>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</si>
  <si>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</si>
  <si>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</si>
  <si>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</si>
  <si>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</si>
  <si>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</si>
  <si>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</si>
  <si>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</si>
  <si>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</si>
  <si>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</si>
  <si>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</si>
  <si>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</si>
  <si>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</si>
  <si>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</si>
  <si>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</si>
  <si>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</si>
  <si>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</si>
  <si>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</si>
  <si>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</si>
  <si>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</si>
  <si>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</si>
  <si>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</si>
  <si>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</si>
  <si>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</si>
  <si>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</si>
  <si>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</si>
  <si>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</si>
  <si>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</si>
  <si>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</si>
  <si>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</si>
  <si>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</si>
  <si>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</si>
  <si>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</si>
  <si>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</si>
  <si>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</si>
  <si>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</si>
  <si>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</si>
  <si>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</si>
  <si>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</si>
  <si>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</si>
  <si>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</si>
  <si>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</si>
  <si>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</si>
  <si>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</si>
  <si>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</si>
  <si>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</si>
  <si>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</si>
  <si>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</si>
  <si>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</si>
  <si>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</si>
  <si>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</si>
  <si>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</si>
  <si>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</si>
  <si>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</si>
  <si>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</si>
  <si>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</si>
  <si>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</si>
  <si>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</si>
  <si>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</si>
  <si>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</si>
  <si>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</si>
  <si>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</si>
  <si>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</si>
  <si>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</si>
  <si>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</si>
  <si>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</si>
  <si>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</si>
  <si>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</si>
  <si>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</si>
  <si>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</si>
  <si>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</si>
  <si>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</si>
  <si>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</si>
  <si>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</si>
  <si>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</si>
  <si>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</si>
  <si>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</si>
  <si>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</si>
  <si>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</si>
  <si>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</si>
  <si>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</si>
  <si>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</si>
  <si>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</si>
  <si>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</si>
  <si>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</si>
  <si>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</si>
  <si>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</si>
  <si>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</si>
  <si>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</si>
  <si>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</si>
  <si>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</si>
  <si>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</si>
  <si>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</si>
  <si>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</si>
  <si>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</si>
  <si>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</si>
  <si>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</si>
  <si>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</si>
  <si>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</si>
  <si>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</si>
  <si>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</si>
  <si>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</si>
  <si>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</si>
  <si>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</si>
  <si>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</si>
  <si>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</si>
  <si>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</si>
  <si>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</si>
  <si>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</si>
  <si>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</si>
  <si>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</si>
  <si>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</si>
  <si>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</si>
  <si>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</si>
  <si>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</si>
  <si>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</si>
  <si>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</si>
  <si>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</si>
  <si>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</si>
  <si>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</si>
  <si>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</si>
  <si>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</si>
  <si>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</si>
  <si>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</si>
  <si>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</si>
  <si>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</si>
  <si>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</si>
  <si>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</si>
  <si>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</si>
  <si>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</si>
  <si>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</si>
  <si>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</si>
  <si>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</si>
  <si>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</si>
  <si>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</si>
  <si>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</si>
  <si>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</si>
  <si>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</si>
  <si>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</si>
  <si>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</si>
  <si>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</si>
  <si>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</si>
  <si>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</si>
  <si>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</si>
  <si>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</si>
  <si>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</si>
  <si>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</si>
  <si>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</si>
  <si>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</si>
  <si>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</si>
  <si>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</si>
  <si>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</si>
  <si>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</si>
  <si>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</si>
  <si>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</si>
  <si>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</si>
  <si>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</si>
  <si>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</si>
  <si>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</si>
  <si>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</si>
  <si>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</si>
  <si>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</si>
  <si>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</si>
  <si>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</si>
  <si>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</si>
  <si>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</si>
  <si>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</si>
  <si>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</si>
  <si>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</si>
  <si>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</si>
  <si>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</si>
  <si>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</si>
  <si>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</si>
  <si>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</si>
  <si>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</si>
  <si>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</si>
  <si>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</si>
  <si>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</si>
  <si>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</si>
  <si>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</si>
  <si>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</si>
  <si>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</si>
  <si>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</si>
  <si>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</si>
  <si>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</si>
  <si>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</si>
  <si>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</si>
  <si>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</si>
  <si>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</si>
  <si>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</si>
  <si>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</si>
  <si>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</si>
  <si>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</si>
  <si>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</si>
  <si>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</si>
  <si>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</si>
  <si>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</si>
  <si>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</si>
  <si>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</si>
  <si>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</si>
  <si>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</si>
  <si>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</si>
  <si>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</si>
  <si>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</si>
  <si>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</si>
  <si>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</si>
  <si>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</si>
  <si>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</si>
  <si>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</si>
  <si>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</si>
  <si>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</si>
  <si>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</si>
  <si>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</si>
  <si>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</si>
  <si>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</si>
  <si>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</si>
  <si>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</si>
  <si>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</si>
  <si>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</si>
  <si>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</si>
  <si>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</si>
  <si>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</si>
  <si>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</si>
  <si>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</si>
  <si>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</si>
  <si>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</si>
  <si>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</si>
  <si>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</si>
  <si>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</si>
  <si>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</si>
  <si>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</si>
  <si>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</si>
  <si>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</si>
  <si>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</si>
  <si>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</si>
  <si>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</si>
  <si>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</si>
  <si>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</si>
  <si>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</si>
  <si>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</si>
  <si>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</si>
  <si>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</si>
  <si>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</si>
  <si>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</si>
  <si>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</si>
  <si>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</si>
  <si>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</si>
  <si>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</si>
  <si>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</si>
  <si>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</si>
  <si>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</si>
  <si>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</si>
  <si>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</si>
  <si>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</si>
  <si>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</si>
  <si>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</si>
  <si>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</si>
  <si>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</si>
  <si>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</si>
  <si>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</si>
  <si>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</si>
  <si>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</si>
  <si>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</si>
  <si>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</si>
  <si>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</si>
  <si>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</si>
  <si>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</si>
  <si>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</si>
  <si>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</si>
  <si>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</si>
  <si>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</si>
  <si>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</si>
  <si>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</si>
  <si>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</si>
  <si>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</si>
  <si>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</si>
  <si>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</si>
  <si>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</si>
  <si>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</si>
  <si>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</si>
  <si>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</si>
  <si>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</si>
  <si>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</si>
  <si>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</si>
  <si>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</si>
  <si>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</si>
  <si>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</si>
  <si>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</si>
  <si>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</si>
  <si>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</si>
  <si>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</si>
  <si>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</si>
  <si>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</si>
  <si>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</si>
  <si>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</si>
  <si>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</si>
  <si>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</si>
  <si>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</si>
  <si>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</si>
  <si>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</si>
  <si>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</si>
  <si>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</si>
  <si>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</si>
  <si>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</si>
  <si>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</si>
  <si>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</si>
  <si>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</si>
  <si>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</si>
  <si>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</si>
  <si>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</si>
  <si>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</si>
  <si>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</si>
  <si>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</si>
  <si>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</si>
  <si>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</si>
  <si>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</si>
  <si>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</si>
  <si>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</si>
  <si>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</si>
  <si>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</si>
  <si>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</si>
  <si>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</si>
  <si>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</si>
  <si>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</si>
  <si>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</si>
  <si>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</si>
  <si>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</si>
  <si>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</si>
  <si>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</si>
  <si>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</si>
  <si>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</si>
  <si>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</si>
  <si>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</si>
  <si>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</si>
  <si>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</si>
  <si>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</si>
  <si>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</si>
  <si>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</si>
  <si>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</si>
  <si>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</si>
  <si>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</si>
  <si>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</si>
  <si>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</si>
  <si>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</si>
  <si>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</si>
  <si>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</si>
  <si>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</si>
  <si>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</si>
  <si>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</si>
  <si>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</si>
  <si>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</si>
  <si>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</si>
  <si>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</si>
  <si>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</si>
  <si>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</si>
  <si>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</si>
  <si>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</si>
  <si>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</si>
  <si>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</si>
  <si>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</si>
  <si>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</si>
  <si>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</si>
  <si>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</si>
  <si>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</si>
  <si>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</si>
  <si>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</si>
  <si>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</si>
  <si>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</si>
  <si>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</si>
  <si>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</si>
  <si>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</si>
  <si>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</si>
  <si>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</si>
  <si>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</si>
  <si>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</si>
  <si>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</si>
  <si>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</si>
  <si>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</si>
  <si>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</si>
  <si>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</si>
  <si>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</si>
  <si>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</si>
  <si>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</si>
  <si>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</si>
  <si>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</si>
  <si>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</si>
  <si>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</si>
  <si>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</si>
  <si>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</si>
  <si>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</si>
  <si>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</si>
  <si>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</si>
  <si>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</si>
  <si>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</si>
  <si>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</si>
  <si>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</si>
  <si>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</si>
  <si>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</si>
  <si>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</si>
  <si>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</si>
  <si>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</si>
  <si>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</si>
  <si>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</si>
  <si>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</si>
  <si>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</si>
  <si>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</si>
  <si>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</si>
  <si>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</si>
  <si>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</si>
  <si>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</si>
  <si>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</si>
  <si>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</si>
  <si>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</si>
  <si>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</si>
  <si>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</si>
  <si>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</si>
  <si>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</si>
  <si>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</si>
  <si>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</si>
  <si>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</si>
  <si>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</si>
  <si>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</si>
  <si>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</si>
  <si>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</si>
  <si>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</si>
  <si>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</si>
  <si>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</si>
  <si>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</si>
  <si>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</si>
  <si>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</si>
  <si>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</si>
  <si>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</si>
  <si>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</si>
  <si>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</si>
  <si>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</si>
  <si>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</si>
  <si>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</si>
  <si>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</si>
  <si>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</si>
  <si>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</si>
  <si>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</si>
  <si>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</si>
  <si>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</si>
  <si>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</si>
  <si>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</si>
  <si>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</si>
  <si>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</si>
  <si>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</si>
  <si>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</si>
  <si>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</si>
  <si>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</si>
  <si>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</si>
  <si>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</si>
  <si>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</si>
  <si>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</si>
  <si>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</si>
  <si>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</si>
  <si>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</si>
  <si>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</si>
  <si>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</si>
  <si>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</si>
  <si>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</si>
  <si>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</si>
  <si>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</si>
  <si>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</si>
  <si>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</si>
  <si>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</si>
  <si>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</si>
  <si>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</si>
  <si>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</si>
  <si>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</si>
  <si>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</si>
  <si>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</si>
  <si>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</si>
  <si>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</si>
  <si>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</si>
  <si>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</si>
  <si>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</si>
  <si>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</si>
  <si>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</si>
  <si>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</si>
  <si>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</si>
  <si>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</si>
  <si>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</si>
  <si>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</si>
  <si>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</si>
  <si>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</si>
  <si>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</si>
  <si>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</si>
  <si>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</si>
  <si>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</si>
  <si>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</si>
  <si>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</si>
  <si>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</si>
  <si>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</si>
  <si>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</si>
  <si>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</si>
  <si>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</si>
  <si>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</si>
  <si>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</si>
  <si>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</si>
  <si>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</si>
  <si>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</si>
  <si>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</si>
  <si>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</si>
  <si>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</si>
  <si>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</si>
  <si>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</si>
  <si>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</si>
  <si>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</si>
  <si>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</si>
  <si>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</si>
  <si>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</si>
  <si>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</si>
  <si>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</si>
  <si>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</si>
  <si>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</si>
  <si>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</si>
  <si>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</si>
  <si>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</si>
  <si>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</si>
  <si>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</si>
  <si>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</si>
  <si>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</si>
  <si>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</si>
  <si>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</si>
  <si>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</si>
  <si>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</si>
  <si>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</si>
  <si>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</si>
  <si>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</si>
  <si>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</si>
  <si>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</si>
  <si>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</si>
  <si>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</si>
  <si>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</si>
  <si>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</si>
  <si>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</si>
  <si>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</si>
  <si>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</si>
  <si>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</si>
  <si>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</si>
  <si>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</si>
  <si>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</si>
  <si>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</si>
  <si>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</si>
  <si>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</si>
  <si>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</si>
  <si>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</si>
  <si>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</si>
  <si>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</si>
  <si>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</si>
  <si>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</si>
  <si>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</si>
  <si>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</si>
  <si>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</si>
  <si>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</si>
  <si>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</si>
  <si>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</si>
  <si>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</si>
  <si>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</si>
  <si>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</si>
  <si>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</si>
  <si>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</si>
  <si>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</si>
  <si>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</si>
  <si>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</si>
  <si>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</si>
  <si>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</si>
  <si>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</si>
  <si>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</si>
  <si>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</si>
  <si>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</si>
  <si>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</si>
  <si>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</si>
  <si>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</si>
  <si>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</si>
  <si>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</si>
  <si>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</si>
  <si>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</si>
  <si>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</si>
  <si>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</si>
  <si>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</si>
  <si>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</si>
  <si>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</si>
  <si>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</si>
  <si>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</si>
  <si>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</si>
  <si>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</si>
  <si>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</si>
  <si>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</si>
  <si>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</si>
  <si>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</si>
  <si>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</si>
  <si>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</si>
  <si>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</si>
  <si>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</si>
  <si>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</si>
  <si>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</si>
  <si>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</si>
  <si>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</si>
  <si>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</si>
  <si>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</si>
  <si>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</si>
  <si>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</si>
  <si>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</si>
  <si>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</si>
  <si>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</si>
  <si>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</si>
  <si>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</si>
  <si>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</si>
  <si>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</si>
  <si>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</si>
  <si>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</si>
  <si>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</si>
  <si>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</si>
  <si>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</si>
  <si>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</si>
  <si>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</si>
  <si>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</si>
  <si>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</si>
  <si>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</si>
  <si>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</si>
  <si>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</si>
  <si>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</si>
  <si>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</si>
  <si>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</si>
  <si>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</si>
  <si>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</si>
  <si>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</si>
  <si>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</si>
  <si>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</si>
  <si>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</si>
  <si>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</si>
  <si>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</si>
  <si>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</si>
  <si>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</si>
  <si>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</si>
  <si>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</si>
  <si>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</si>
  <si>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</si>
  <si>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</si>
  <si>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</si>
  <si>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</si>
  <si>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</si>
  <si>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</si>
  <si>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</si>
  <si>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</si>
  <si>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</si>
  <si>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</si>
  <si>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</si>
  <si>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</si>
  <si>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</si>
  <si>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</si>
  <si>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</si>
  <si>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</si>
  <si>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</si>
  <si>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</si>
  <si>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</si>
  <si>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</si>
  <si>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</si>
  <si>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</si>
  <si>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</si>
  <si>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</si>
  <si>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</si>
  <si>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</si>
  <si>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</si>
  <si>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</si>
  <si>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</si>
  <si>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</si>
  <si>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</si>
  <si>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</si>
  <si>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</si>
  <si>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</si>
  <si>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</si>
  <si>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</si>
  <si>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</si>
  <si>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</si>
  <si>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</si>
  <si>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</si>
  <si>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</si>
  <si>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</si>
  <si>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</si>
  <si>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</si>
  <si>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</si>
  <si>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</si>
  <si>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</si>
  <si>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</si>
  <si>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</si>
  <si>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</si>
  <si>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</si>
  <si>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</si>
  <si>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</si>
  <si>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</si>
  <si>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</si>
  <si>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</si>
  <si>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</si>
  <si>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</si>
  <si>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</si>
  <si>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</si>
  <si>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</si>
  <si>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</si>
  <si>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</si>
  <si>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</si>
  <si>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</si>
  <si>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</si>
  <si>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</si>
  <si>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</si>
  <si>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</si>
  <si>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</si>
  <si>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</si>
  <si>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</si>
  <si>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</si>
  <si>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</si>
  <si>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</si>
  <si>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</si>
  <si>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</si>
  <si>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</si>
  <si>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</si>
  <si>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</si>
  <si>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</si>
  <si>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</si>
  <si>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</si>
  <si>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</si>
  <si>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</si>
  <si>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</si>
  <si>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</si>
  <si>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</si>
  <si>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</si>
  <si>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</si>
  <si>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</si>
  <si>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</si>
  <si>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</si>
  <si>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</si>
  <si>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</si>
  <si>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</si>
  <si>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</si>
  <si>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</si>
  <si>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</si>
  <si>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</si>
  <si>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</si>
  <si>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</si>
  <si>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</si>
  <si>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</si>
  <si>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</si>
  <si>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</si>
  <si>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</si>
  <si>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</si>
  <si>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</si>
  <si>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</si>
  <si>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</si>
  <si>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</si>
  <si>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</si>
  <si>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</si>
  <si>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</si>
  <si>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</si>
  <si>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</si>
  <si>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</si>
  <si>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</si>
  <si>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</si>
  <si>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</si>
  <si>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</si>
  <si>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</si>
  <si>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</si>
  <si>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</si>
  <si>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</si>
  <si>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</si>
  <si>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</si>
  <si>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</si>
  <si>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</si>
  <si>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</si>
  <si>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</si>
  <si>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</si>
  <si>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</si>
  <si>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</si>
  <si>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</si>
  <si>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</si>
  <si>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</si>
  <si>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</si>
  <si>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</si>
  <si>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</si>
  <si>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</si>
  <si>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</si>
  <si>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</si>
  <si>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</si>
  <si>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</si>
  <si>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</si>
  <si>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</si>
  <si>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</si>
  <si>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</si>
  <si>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</si>
  <si>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</si>
  <si>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</si>
  <si>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</si>
  <si>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</si>
  <si>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</si>
  <si>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</si>
  <si>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</si>
  <si>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</si>
  <si>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</si>
  <si>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</si>
  <si>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</si>
  <si>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</si>
  <si>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</si>
  <si>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</si>
  <si>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</si>
  <si>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</si>
  <si>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</si>
  <si>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</si>
  <si>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</si>
  <si>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</si>
  <si>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</si>
  <si>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</si>
  <si>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</si>
  <si>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</si>
  <si>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</si>
  <si>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</si>
  <si>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</si>
  <si>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</si>
  <si>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</si>
  <si>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</si>
  <si>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</si>
  <si>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</si>
  <si>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</si>
  <si>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</si>
  <si>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</si>
  <si>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</si>
  <si>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</si>
  <si>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</si>
  <si>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</si>
  <si>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</si>
  <si>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</si>
  <si>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</si>
  <si>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</si>
  <si>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</si>
  <si>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</si>
  <si>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</si>
  <si>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</si>
  <si>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</si>
  <si>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</si>
  <si>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</si>
  <si>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</si>
  <si>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</si>
  <si>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</si>
  <si>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</si>
  <si>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</si>
  <si>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</si>
  <si>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</si>
  <si>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</si>
  <si>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</si>
  <si>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</si>
  <si>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</si>
  <si>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</si>
  <si>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</si>
  <si>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</si>
  <si>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</si>
  <si>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</si>
  <si>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</si>
  <si>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</si>
  <si>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</si>
  <si>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</si>
  <si>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</si>
  <si>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</si>
  <si>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</si>
  <si>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</si>
  <si>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</si>
  <si>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</si>
  <si>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</si>
  <si>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</si>
  <si>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</si>
  <si>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</si>
  <si>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</si>
  <si>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</si>
  <si>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</si>
  <si>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</si>
  <si>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</si>
  <si>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</si>
  <si>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</si>
  <si>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</si>
  <si>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</si>
  <si>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</si>
  <si>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</si>
  <si>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</si>
  <si>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</si>
  <si>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</si>
  <si>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</si>
  <si>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</si>
  <si>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</si>
  <si>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</si>
  <si>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</si>
  <si>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</si>
  <si>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</si>
  <si>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</si>
  <si>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</si>
  <si>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</si>
  <si>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</si>
  <si>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</si>
  <si>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</si>
  <si>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</si>
  <si>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</si>
  <si>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</si>
  <si>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</si>
  <si>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</si>
  <si>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</si>
  <si>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</si>
  <si>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</si>
  <si>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</si>
  <si>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</si>
  <si>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</si>
  <si>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</si>
  <si>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</si>
  <si>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</si>
  <si>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</si>
  <si>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</si>
  <si>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</si>
  <si>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</si>
  <si>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</si>
  <si>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</si>
  <si>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</si>
  <si>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</si>
  <si>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</si>
  <si>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</si>
  <si>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</si>
  <si>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</si>
  <si>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</si>
  <si>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</si>
  <si>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</si>
  <si>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</si>
  <si>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</si>
  <si>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</si>
  <si>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</si>
  <si>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</si>
  <si>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</si>
  <si>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</si>
  <si>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</si>
  <si>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</si>
  <si>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</si>
  <si>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</si>
  <si>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</si>
  <si>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</si>
  <si>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</si>
  <si>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</si>
  <si>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</si>
  <si>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</si>
  <si>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</si>
  <si>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</si>
  <si>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</si>
  <si>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</si>
  <si>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</si>
  <si>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</si>
  <si>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</si>
  <si>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</si>
  <si>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</si>
  <si>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</si>
  <si>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</si>
  <si>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</si>
  <si>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</si>
  <si>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</si>
  <si>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</si>
  <si>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</si>
  <si>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</si>
  <si>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</si>
  <si>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</si>
  <si>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</si>
  <si>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</si>
  <si>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</si>
  <si>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</si>
  <si>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</si>
  <si>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</si>
  <si>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</si>
  <si>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</si>
  <si>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</si>
  <si>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</si>
  <si>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</si>
  <si>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</si>
  <si>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</si>
  <si>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</si>
  <si>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</si>
  <si>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</si>
  <si>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</si>
  <si>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</si>
  <si>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</si>
  <si>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</si>
  <si>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</si>
  <si>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</si>
  <si>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</si>
  <si>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</si>
  <si>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</si>
  <si>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</si>
  <si>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</si>
  <si>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</si>
  <si>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</si>
  <si>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</si>
  <si>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</si>
  <si>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</si>
  <si>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</si>
  <si>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</si>
  <si>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</si>
  <si>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</si>
  <si>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</si>
  <si>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</si>
  <si>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</si>
  <si>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</si>
  <si>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</si>
  <si>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</si>
  <si>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</si>
  <si>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</si>
  <si>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</si>
  <si>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</si>
  <si>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</si>
  <si>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</si>
  <si>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</si>
  <si>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</si>
  <si>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</si>
  <si>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</si>
  <si>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</si>
  <si>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</si>
  <si>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</si>
  <si>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</si>
  <si>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</si>
  <si>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</si>
  <si>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</si>
  <si>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</si>
  <si>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</si>
  <si>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</si>
  <si>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</si>
  <si>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</si>
  <si>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</si>
  <si>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</si>
  <si>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</si>
  <si>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</si>
  <si>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</si>
  <si>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</si>
  <si>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</si>
  <si>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</si>
  <si>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</si>
  <si>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</si>
  <si>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</si>
  <si>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</si>
  <si>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</si>
  <si>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</si>
  <si>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</si>
  <si>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</si>
  <si>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</si>
  <si>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</si>
  <si>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</si>
  <si>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</si>
  <si>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</si>
  <si>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</si>
  <si>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</si>
  <si>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</si>
  <si>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</si>
  <si>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</si>
  <si>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</si>
  <si>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</si>
  <si>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</si>
  <si>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</si>
  <si>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</si>
  <si>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</si>
  <si>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</si>
  <si>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</si>
  <si>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</si>
  <si>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</si>
  <si>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</si>
  <si>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</si>
  <si>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</si>
  <si>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</si>
  <si>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</si>
  <si>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</si>
  <si>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</si>
  <si>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</si>
  <si>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</si>
  <si>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</si>
  <si>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</si>
  <si>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</si>
  <si>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</si>
  <si>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</si>
  <si>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</si>
  <si>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</si>
  <si>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</si>
  <si>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</si>
  <si>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</si>
  <si>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</si>
  <si>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</si>
  <si>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</si>
  <si>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</si>
  <si>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</si>
  <si>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</si>
  <si>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</si>
  <si>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</si>
  <si>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</si>
  <si>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</si>
  <si>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</si>
  <si>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</si>
  <si>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</si>
  <si>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</si>
  <si>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</si>
  <si>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</si>
  <si>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</si>
  <si>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</si>
  <si>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</si>
  <si>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</si>
  <si>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</si>
  <si>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</si>
  <si>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</si>
  <si>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</si>
  <si>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</si>
  <si>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</si>
  <si>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</si>
  <si>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</si>
  <si>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</si>
  <si>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</si>
  <si>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</si>
  <si>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</si>
  <si>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</si>
  <si>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</si>
  <si>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</si>
  <si>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</si>
  <si>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</si>
  <si>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</si>
  <si>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</si>
  <si>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</si>
  <si>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</si>
  <si>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</si>
  <si>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</si>
  <si>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</si>
  <si>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</si>
  <si>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</si>
  <si>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</si>
  <si>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</si>
  <si>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</si>
  <si>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</si>
  <si>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</si>
  <si>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</si>
  <si>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</si>
  <si>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</si>
  <si>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</si>
  <si>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</si>
  <si>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</si>
  <si>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</si>
  <si>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</si>
  <si>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</si>
  <si>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</si>
  <si>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</si>
  <si>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</si>
  <si>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</si>
  <si>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</si>
  <si>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</si>
  <si>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</si>
  <si>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</si>
  <si>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</si>
  <si>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</si>
  <si>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</si>
  <si>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</si>
  <si>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</si>
  <si>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</si>
  <si>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</si>
  <si>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</si>
  <si>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</si>
  <si>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</si>
  <si>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</si>
  <si>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</si>
  <si>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</si>
  <si>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</si>
  <si>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</si>
  <si>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</si>
  <si>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</si>
  <si>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</si>
  <si>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</si>
  <si>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</si>
  <si>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</si>
  <si>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</si>
  <si>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</si>
  <si>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</si>
  <si>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</si>
  <si>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</si>
  <si>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</si>
  <si>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</si>
  <si>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</si>
  <si>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</si>
  <si>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</si>
  <si>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</si>
  <si>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</si>
  <si>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</si>
  <si>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</si>
  <si>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</si>
  <si>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</si>
  <si>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</si>
  <si>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</si>
  <si>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</si>
  <si>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</si>
  <si>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</si>
  <si>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</si>
  <si>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</si>
  <si>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</si>
  <si>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</si>
  <si>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</si>
  <si>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</si>
  <si>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</si>
  <si>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</si>
  <si>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</si>
  <si>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</si>
  <si>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</si>
  <si>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</si>
  <si>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</si>
  <si>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</si>
  <si>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</si>
  <si>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</si>
  <si>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</si>
  <si>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</si>
  <si>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</si>
  <si>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</si>
  <si>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</si>
  <si>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</si>
  <si>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</si>
  <si>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</si>
  <si>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</si>
  <si>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</si>
  <si>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</si>
  <si>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</si>
  <si>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</si>
  <si>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</si>
  <si>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</si>
  <si>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</si>
  <si>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</si>
  <si>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</si>
  <si>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</si>
  <si>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</si>
  <si>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</si>
  <si>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</si>
  <si>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</si>
  <si>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</si>
  <si>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</si>
  <si>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</si>
  <si>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</si>
  <si>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</si>
  <si>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</si>
  <si>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</si>
  <si>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</si>
  <si>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</si>
  <si>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</si>
  <si>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</si>
  <si>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</si>
  <si>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</si>
  <si>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</si>
  <si>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</si>
  <si>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</si>
  <si>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</si>
  <si>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</si>
  <si>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</si>
  <si>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</si>
  <si>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</si>
  <si>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</si>
  <si>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</si>
  <si>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</si>
  <si>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</si>
  <si>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</si>
  <si>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</si>
  <si>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</si>
  <si>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</si>
  <si>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</si>
  <si>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</si>
  <si>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</si>
  <si>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</si>
  <si>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</si>
  <si>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</si>
  <si>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</si>
  <si>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</si>
  <si>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</si>
  <si>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</si>
  <si>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</si>
  <si>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</si>
  <si>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</si>
  <si>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</si>
  <si>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</si>
  <si>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</si>
  <si>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</si>
  <si>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</si>
  <si>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</si>
  <si>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</si>
  <si>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</si>
  <si>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</si>
  <si>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</si>
  <si>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</si>
  <si>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</si>
  <si>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</si>
  <si>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</si>
  <si>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</si>
  <si>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</si>
  <si>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</si>
  <si>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</si>
  <si>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</si>
  <si>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</si>
  <si>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</si>
  <si>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</si>
  <si>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</si>
  <si>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</si>
  <si>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</si>
  <si>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</si>
  <si>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</si>
  <si>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</si>
  <si>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</si>
  <si>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</si>
  <si>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</si>
  <si>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</si>
  <si>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</si>
  <si>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</si>
  <si>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</si>
  <si>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</si>
  <si>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</si>
  <si>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</si>
  <si>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</si>
  <si>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</si>
  <si>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</si>
  <si>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</si>
  <si>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</si>
  <si>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</si>
  <si>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</si>
  <si>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</si>
  <si>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</si>
  <si>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</si>
  <si>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</si>
  <si>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</si>
  <si>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</si>
  <si>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</si>
  <si>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</si>
  <si>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</si>
  <si>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</si>
  <si>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</si>
  <si>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</si>
  <si>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</si>
  <si>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</si>
  <si>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</si>
  <si>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</si>
  <si>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</si>
  <si>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</si>
  <si>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</si>
  <si>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</si>
  <si>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</si>
  <si>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</si>
  <si>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</si>
  <si>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</si>
  <si>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</si>
  <si>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</si>
  <si>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</si>
  <si>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</si>
  <si>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</si>
  <si>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</si>
  <si>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</si>
  <si>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</si>
  <si>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</si>
  <si>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</si>
  <si>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</si>
  <si>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</si>
  <si>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</si>
  <si>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</si>
  <si>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</si>
  <si>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</si>
  <si>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</si>
  <si>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</si>
  <si>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</si>
  <si>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</si>
  <si>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</si>
  <si>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</si>
  <si>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</si>
  <si>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</si>
  <si>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</si>
  <si>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</si>
  <si>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</si>
  <si>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</si>
  <si>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</si>
  <si>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</si>
  <si>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</si>
  <si>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</si>
  <si>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</si>
  <si>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</si>
  <si>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</si>
  <si>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</si>
  <si>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</si>
  <si>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</si>
  <si>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</si>
  <si>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</si>
  <si>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</si>
  <si>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</si>
  <si>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</si>
  <si>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</si>
  <si>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</si>
  <si>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</si>
  <si>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</si>
  <si>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</si>
  <si>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</si>
  <si>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</si>
  <si>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</si>
  <si>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</si>
  <si>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</si>
  <si>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</si>
  <si>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</si>
  <si>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</si>
  <si>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</si>
  <si>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</si>
  <si>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</si>
  <si>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</si>
  <si>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</si>
  <si>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</si>
  <si>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</si>
  <si>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</si>
  <si>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</si>
  <si>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</si>
  <si>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</si>
  <si>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</si>
  <si>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</si>
  <si>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</si>
  <si>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</si>
  <si>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</si>
  <si>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</si>
  <si>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</si>
  <si>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</si>
  <si>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</si>
  <si>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</si>
  <si>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</si>
  <si>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</si>
  <si>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</si>
  <si>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</si>
  <si>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</si>
  <si>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</si>
  <si>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</si>
  <si>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</si>
  <si>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</si>
  <si>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</si>
  <si>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</si>
  <si>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</si>
  <si>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</si>
  <si>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</si>
  <si>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</si>
  <si>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</si>
  <si>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</si>
  <si>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</si>
  <si>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</si>
  <si>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</si>
  <si>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</si>
  <si>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</si>
  <si>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</si>
  <si>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</si>
  <si>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</si>
  <si>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</si>
  <si>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</si>
  <si>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</si>
  <si>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</si>
  <si>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</si>
  <si>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</si>
  <si>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</si>
  <si>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</si>
  <si>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</si>
  <si>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</si>
  <si>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</si>
  <si>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</si>
  <si>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</si>
  <si>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</si>
  <si>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</si>
  <si>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</si>
  <si>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</si>
  <si>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</si>
  <si>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</si>
  <si>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</si>
  <si>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</si>
  <si>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</si>
  <si>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</si>
  <si>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</si>
  <si>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</si>
  <si>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</si>
  <si>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</si>
  <si>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</si>
  <si>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</si>
  <si>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</si>
  <si>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</si>
  <si>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</si>
  <si>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</si>
  <si>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</si>
  <si>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</si>
  <si>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</si>
  <si>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</si>
  <si>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</si>
  <si>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</si>
  <si>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</si>
  <si>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</si>
  <si>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</si>
  <si>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</si>
  <si>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</si>
  <si>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</si>
  <si>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</si>
  <si>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</si>
  <si>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</si>
  <si>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</si>
  <si>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</si>
  <si>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</si>
  <si>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</si>
  <si>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</si>
  <si>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</si>
  <si>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</si>
  <si>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</si>
  <si>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</si>
  <si>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</si>
  <si>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</si>
  <si>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</si>
  <si>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</si>
  <si>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</si>
  <si>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</si>
  <si>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</si>
  <si>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</si>
  <si>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</si>
  <si>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</si>
  <si>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</si>
  <si>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</si>
  <si>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</si>
  <si>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</si>
  <si>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</si>
  <si>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</si>
  <si>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</si>
  <si>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</si>
  <si>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</si>
  <si>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</si>
  <si>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</si>
  <si>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</si>
  <si>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</si>
  <si>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</si>
  <si>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</si>
  <si>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</si>
  <si>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</si>
  <si>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</si>
  <si>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</si>
  <si>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</si>
  <si>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</si>
  <si>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</si>
  <si>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</si>
  <si>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</si>
  <si>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</si>
  <si>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</si>
  <si>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</si>
  <si>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</si>
  <si>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</si>
  <si>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</si>
  <si>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</si>
  <si>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</si>
  <si>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</si>
  <si>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</si>
  <si>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</si>
  <si>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</si>
  <si>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</si>
  <si>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</si>
  <si>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</si>
  <si>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</si>
  <si>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</si>
  <si>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</si>
  <si>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</si>
  <si>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</si>
  <si>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</si>
  <si>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</si>
  <si>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</si>
  <si>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</si>
  <si>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</si>
  <si>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</si>
  <si>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</si>
  <si>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</si>
  <si>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</si>
  <si>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</si>
  <si>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</si>
  <si>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</si>
  <si>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</si>
  <si>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</si>
  <si>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</si>
  <si>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</si>
  <si>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</si>
  <si>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</si>
  <si>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</si>
  <si>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</si>
  <si>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</si>
  <si>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</si>
  <si>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</si>
  <si>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</si>
  <si>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</si>
  <si>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</si>
  <si>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</si>
  <si>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</si>
  <si>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</si>
  <si>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</si>
  <si>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</si>
  <si>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</si>
  <si>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</si>
  <si>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</si>
  <si>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</si>
  <si>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</si>
  <si>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</si>
  <si>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</si>
  <si>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</si>
  <si>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</si>
  <si>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</si>
  <si>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</si>
  <si>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</si>
  <si>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</si>
  <si>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</si>
  <si>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</si>
  <si>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</si>
  <si>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</si>
  <si>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</si>
  <si>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</si>
  <si>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</si>
  <si>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</si>
  <si>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</si>
  <si>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</si>
  <si>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</si>
  <si>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</si>
  <si>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</si>
  <si>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</si>
  <si>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</si>
  <si>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</si>
  <si>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</si>
  <si>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</si>
  <si>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</si>
  <si>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</si>
  <si>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</si>
  <si>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</si>
  <si>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</si>
  <si>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</si>
  <si>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</si>
  <si>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</si>
  <si>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</si>
  <si>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</si>
  <si>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</si>
  <si>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</si>
  <si>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</si>
  <si>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</si>
  <si>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</si>
  <si>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</si>
  <si>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</si>
  <si>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</si>
  <si>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</si>
  <si>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</si>
  <si>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</si>
  <si>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</si>
  <si>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</si>
  <si>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</si>
  <si>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</si>
  <si>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</si>
  <si>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</si>
  <si>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</si>
  <si>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</si>
  <si>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</si>
  <si>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</si>
  <si>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</si>
  <si>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</si>
  <si>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</si>
  <si>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</si>
  <si>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</si>
  <si>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</si>
  <si>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</si>
  <si>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</si>
  <si>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</si>
  <si>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</si>
  <si>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</si>
  <si>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</si>
  <si>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</si>
  <si>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</si>
  <si>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</si>
  <si>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</si>
  <si>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</si>
  <si>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</si>
  <si>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</si>
  <si>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</si>
  <si>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</si>
  <si>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</si>
  <si>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</si>
  <si>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</si>
  <si>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</si>
  <si>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</si>
  <si>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</si>
  <si>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</si>
  <si>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</si>
  <si>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</si>
  <si>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</si>
  <si>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</si>
  <si>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</si>
  <si>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</si>
  <si>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</si>
  <si>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</si>
  <si>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</si>
  <si>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</si>
  <si>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</si>
  <si>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</si>
  <si>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</si>
  <si>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</si>
  <si>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</si>
  <si>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</si>
  <si>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</si>
  <si>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</si>
  <si>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</si>
  <si>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</si>
  <si>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</si>
  <si>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</si>
  <si>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</si>
  <si>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</si>
  <si>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</si>
  <si>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</si>
  <si>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</si>
  <si>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</si>
  <si>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</si>
  <si>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</si>
  <si>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</si>
  <si>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</si>
  <si>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</si>
  <si>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</si>
  <si>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</si>
  <si>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</si>
  <si>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</si>
  <si>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</si>
  <si>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</si>
  <si>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</si>
  <si>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</si>
  <si>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</si>
  <si>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</si>
  <si>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</si>
  <si>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</si>
  <si>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</si>
  <si>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</si>
  <si>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</si>
  <si>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</si>
  <si>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</si>
  <si>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</si>
  <si>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</si>
  <si>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</si>
  <si>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</si>
  <si>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</si>
  <si>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</si>
  <si>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</si>
  <si>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</si>
  <si>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</si>
  <si>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</si>
  <si>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</si>
  <si>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</si>
  <si>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</si>
  <si>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</si>
  <si>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</si>
  <si>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</si>
  <si>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</si>
  <si>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</si>
  <si>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</si>
  <si>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</si>
  <si>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</si>
  <si>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</si>
  <si>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</si>
  <si>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</si>
  <si>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</si>
  <si>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</si>
  <si>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</si>
  <si>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</si>
  <si>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</si>
  <si>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</si>
  <si>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</si>
  <si>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</si>
  <si>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</si>
  <si>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</si>
  <si>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</si>
  <si>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</si>
  <si>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</si>
  <si>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</si>
  <si>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</si>
  <si>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</si>
  <si>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</si>
  <si>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</si>
  <si>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</si>
  <si>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</si>
  <si>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</si>
  <si>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</si>
  <si>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</si>
  <si>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</si>
  <si>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</si>
  <si>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</si>
  <si>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</si>
  <si>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</si>
  <si>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</si>
  <si>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</si>
  <si>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</si>
  <si>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</si>
  <si>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</si>
  <si>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</si>
  <si>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</si>
  <si>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</si>
  <si>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</si>
  <si>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</si>
  <si>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</si>
  <si>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</si>
  <si>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</si>
  <si>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</si>
  <si>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</si>
  <si>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</si>
  <si>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</si>
  <si>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</si>
  <si>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</si>
  <si>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</si>
  <si>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</si>
  <si>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</si>
  <si>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</si>
  <si>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</si>
  <si>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</si>
  <si>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</si>
  <si>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</si>
  <si>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</si>
  <si>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</si>
  <si>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</si>
  <si>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</si>
  <si>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</si>
  <si>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</si>
  <si>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</si>
  <si>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</si>
  <si>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</si>
  <si>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</si>
  <si>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</si>
  <si>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</si>
  <si>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</si>
  <si>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</si>
  <si>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</si>
  <si>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</si>
  <si>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</si>
  <si>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</si>
  <si>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</si>
  <si>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</si>
  <si>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</si>
  <si>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</si>
  <si>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</si>
  <si>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</si>
  <si>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</si>
  <si>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</si>
  <si>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</si>
  <si>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</si>
  <si>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</si>
  <si>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</si>
  <si>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</si>
  <si>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</si>
  <si>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</si>
  <si>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</si>
  <si>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</si>
  <si>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</si>
  <si>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</si>
  <si>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</si>
  <si>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</si>
  <si>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</si>
  <si>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</si>
  <si>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</si>
  <si>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</si>
  <si>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</si>
  <si>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</si>
  <si>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</si>
  <si>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</si>
  <si>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</si>
  <si>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</si>
  <si>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</si>
  <si>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</si>
  <si>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</si>
  <si>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</si>
  <si>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</si>
  <si>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</si>
  <si>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</si>
  <si>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</si>
  <si>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</si>
  <si>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</si>
  <si>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</si>
  <si>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</si>
  <si>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</si>
  <si>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</si>
  <si>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</si>
  <si>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</si>
  <si>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</si>
  <si>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</si>
  <si>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</si>
  <si>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</si>
  <si>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</si>
  <si>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</si>
  <si>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</si>
  <si>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</si>
  <si>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</si>
  <si>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</si>
  <si>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</si>
  <si>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</si>
  <si>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</si>
  <si>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</si>
  <si>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</si>
  <si>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</si>
  <si>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</si>
  <si>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</si>
  <si>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</si>
  <si>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</si>
  <si>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</si>
  <si>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</si>
  <si>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</si>
  <si>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</si>
  <si>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</si>
  <si>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</si>
  <si>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</si>
  <si>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</si>
  <si>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</si>
  <si>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</si>
  <si>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</si>
  <si>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</si>
  <si>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</si>
  <si>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</si>
  <si>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</si>
  <si>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</si>
  <si>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</si>
  <si>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</si>
  <si>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</si>
  <si>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</si>
  <si>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</si>
  <si>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</si>
  <si>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</si>
  <si>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</si>
  <si>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</si>
  <si>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</si>
  <si>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</si>
  <si>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</si>
  <si>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</si>
  <si>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</si>
  <si>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</si>
  <si>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</si>
  <si>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</si>
  <si>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</si>
  <si>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</si>
  <si>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</si>
  <si>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</si>
  <si>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</si>
  <si>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</si>
  <si>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</si>
  <si>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</si>
  <si>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</si>
  <si>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</si>
  <si>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</si>
  <si>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</si>
  <si>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</si>
  <si>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</si>
  <si>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</si>
  <si>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</si>
  <si>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</si>
  <si>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</si>
  <si>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</si>
  <si>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</si>
  <si>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</si>
  <si>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</si>
  <si>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</si>
  <si>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</si>
  <si>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</si>
  <si>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</si>
  <si>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</si>
  <si>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</si>
  <si>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</si>
  <si>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</si>
  <si>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</si>
  <si>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</si>
  <si>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</si>
  <si>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</si>
  <si>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</si>
  <si>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</si>
  <si>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</si>
  <si>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</si>
  <si>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</si>
  <si>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</si>
  <si>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</si>
  <si>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</si>
  <si>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</si>
  <si>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</si>
  <si>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</si>
  <si>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</si>
  <si>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</si>
  <si>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</si>
  <si>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</si>
  <si>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</si>
  <si>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</si>
  <si>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</si>
  <si>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</si>
  <si>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</si>
  <si>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</si>
  <si>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</si>
  <si>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</si>
  <si>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</si>
  <si>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</si>
  <si>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</si>
  <si>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</si>
  <si>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</si>
  <si>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</si>
  <si>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</si>
  <si>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</si>
  <si>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</si>
  <si>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</si>
  <si>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</si>
  <si>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</si>
  <si>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</si>
  <si>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</si>
  <si>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</si>
  <si>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</si>
  <si>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</si>
  <si>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</si>
  <si>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</si>
  <si>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</si>
  <si>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</si>
  <si>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</si>
  <si>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</si>
  <si>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</si>
  <si>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</si>
  <si>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</si>
  <si>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</si>
  <si>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</si>
  <si>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</si>
  <si>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</si>
  <si>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</si>
  <si>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</si>
  <si>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</si>
  <si>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</si>
  <si>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</si>
  <si>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</si>
  <si>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</si>
  <si>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</si>
  <si>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</si>
  <si>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</si>
  <si>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</si>
  <si>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</si>
  <si>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</si>
  <si>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</si>
  <si>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</si>
  <si>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</si>
  <si>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</si>
  <si>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</si>
  <si>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</si>
  <si>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</si>
  <si>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</si>
  <si>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</si>
  <si>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</si>
  <si>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</si>
  <si>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</si>
  <si>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</si>
  <si>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</si>
  <si>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</si>
  <si>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</si>
  <si>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</si>
  <si>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</si>
  <si>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</si>
  <si>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</si>
  <si>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</si>
  <si>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</si>
  <si>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</si>
  <si>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</si>
  <si>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</si>
  <si>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</si>
  <si>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</si>
  <si>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</si>
  <si>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</si>
  <si>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</si>
  <si>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</si>
  <si>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</si>
  <si>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</si>
  <si>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</si>
  <si>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</si>
  <si>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</si>
  <si>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</si>
  <si>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</si>
  <si>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</si>
  <si>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</si>
  <si>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</si>
  <si>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</si>
  <si>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</si>
  <si>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</si>
  <si>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</si>
  <si>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</si>
  <si>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</si>
  <si>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</si>
  <si>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</si>
  <si>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</si>
  <si>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</si>
  <si>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</si>
  <si>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</si>
  <si>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</si>
  <si>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</si>
  <si>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</si>
  <si>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</si>
  <si>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</si>
  <si>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</si>
  <si>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</si>
  <si>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</si>
  <si>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</si>
  <si>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</si>
  <si>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</si>
  <si>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</si>
  <si>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</si>
  <si>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</si>
  <si>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</si>
  <si>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</si>
  <si>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</si>
  <si>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</si>
  <si>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</si>
  <si>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</si>
  <si>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</si>
  <si>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</si>
  <si>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</si>
  <si>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</si>
  <si>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</si>
  <si>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</si>
  <si>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</si>
  <si>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</si>
  <si>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</si>
  <si>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</si>
  <si>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</si>
  <si>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</si>
  <si>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</si>
  <si>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</si>
  <si>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</si>
  <si>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</si>
  <si>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</si>
  <si>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</si>
  <si>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</si>
  <si>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</si>
  <si>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</si>
  <si>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</si>
  <si>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</si>
  <si>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</si>
  <si>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</si>
  <si>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</si>
  <si>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</si>
  <si>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</si>
  <si>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</si>
  <si>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</si>
  <si>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</si>
  <si>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</si>
  <si>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</si>
  <si>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</si>
  <si>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</si>
  <si>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</si>
  <si>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</si>
  <si>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</si>
  <si>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</si>
  <si>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</si>
  <si>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</si>
  <si>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</si>
  <si>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</si>
  <si>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</si>
  <si>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</si>
  <si>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</si>
  <si>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</si>
  <si>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</si>
  <si>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</si>
  <si>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</si>
  <si>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</si>
  <si>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</si>
  <si>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</si>
  <si>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</si>
  <si>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</si>
  <si>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</si>
  <si>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</si>
  <si>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</si>
  <si>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</si>
  <si>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</si>
  <si>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</si>
  <si>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</si>
  <si>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</si>
  <si>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</si>
  <si>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</si>
  <si>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</si>
  <si>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</si>
  <si>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</si>
  <si>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</si>
  <si>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</si>
  <si>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</si>
  <si>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</si>
  <si>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</si>
  <si>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</si>
  <si>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</si>
  <si>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</si>
  <si>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</si>
  <si>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</si>
  <si>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</si>
  <si>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</si>
  <si>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</si>
  <si>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</si>
  <si>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</si>
  <si>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</si>
  <si>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</si>
  <si>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</si>
  <si>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</si>
  <si>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</si>
  <si>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</si>
  <si>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</si>
  <si>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</si>
  <si>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</si>
  <si>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</si>
  <si>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</si>
  <si>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</si>
  <si>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</si>
  <si>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</si>
  <si>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</si>
  <si>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</si>
  <si>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</si>
  <si>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</si>
  <si>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</si>
  <si>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</si>
  <si>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</si>
  <si>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</si>
  <si>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</si>
  <si>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</si>
  <si>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</si>
  <si>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</si>
  <si>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</si>
  <si>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</si>
  <si>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</si>
  <si>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</si>
  <si>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</si>
  <si>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</si>
  <si>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</si>
  <si>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</si>
  <si>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</si>
  <si>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</si>
  <si>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</si>
  <si>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</si>
  <si>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</si>
  <si>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</si>
  <si>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</si>
  <si>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</si>
  <si>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</si>
  <si>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</si>
  <si>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</si>
  <si>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</si>
  <si>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</si>
  <si>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</si>
  <si>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</si>
  <si>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</si>
  <si>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</si>
  <si>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</si>
  <si>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</si>
  <si>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</si>
  <si>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</si>
  <si>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</si>
  <si>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</si>
  <si>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</si>
  <si>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</si>
  <si>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</si>
  <si>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</si>
  <si>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</si>
  <si>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</si>
  <si>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</si>
  <si>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</si>
  <si>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</si>
  <si>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</si>
  <si>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</si>
  <si>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</si>
  <si>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</si>
  <si>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</si>
  <si>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</si>
  <si>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</si>
  <si>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</si>
  <si>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</si>
  <si>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</si>
  <si>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</si>
  <si>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</si>
  <si>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</si>
  <si>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</si>
  <si>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</si>
  <si>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</si>
  <si>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</si>
  <si>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</si>
  <si>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</si>
  <si>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</si>
  <si>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</si>
  <si>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</si>
  <si>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</si>
  <si>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</si>
  <si>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</si>
  <si>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</si>
  <si>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</si>
  <si>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</si>
  <si>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</si>
  <si>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</si>
  <si>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</si>
  <si>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</si>
  <si>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</si>
  <si>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</si>
  <si>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</si>
  <si>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</si>
  <si>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</si>
  <si>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</si>
  <si>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</si>
  <si>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</si>
  <si>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</si>
  <si>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</si>
  <si>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</si>
  <si>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</si>
  <si>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</si>
  <si>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</si>
  <si>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</si>
  <si>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</si>
  <si>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</si>
  <si>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</si>
  <si>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</si>
  <si>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</si>
  <si>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</si>
  <si>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</si>
  <si>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</si>
  <si>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</si>
  <si>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</si>
  <si>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</si>
  <si>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</si>
  <si>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</si>
  <si>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</si>
  <si>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</si>
  <si>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</si>
  <si>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</si>
  <si>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</si>
  <si>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</si>
  <si>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</si>
  <si>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</si>
  <si>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</si>
  <si>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</si>
  <si>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</si>
  <si>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</si>
  <si>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</si>
  <si>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</si>
  <si>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</si>
  <si>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</si>
  <si>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</si>
  <si>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</si>
  <si>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</si>
  <si>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</si>
  <si>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</si>
  <si>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</si>
  <si>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</si>
  <si>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</si>
  <si>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</si>
  <si>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</si>
  <si>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</si>
  <si>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</si>
  <si>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</si>
  <si>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</si>
  <si>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</si>
  <si>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</si>
  <si>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</si>
  <si>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</si>
  <si>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</si>
  <si>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</si>
  <si>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</si>
  <si>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</si>
  <si>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</si>
  <si>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</si>
  <si>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</si>
  <si>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</si>
  <si>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</si>
  <si>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</si>
  <si>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</si>
  <si>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</si>
  <si>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</si>
  <si>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</si>
  <si>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</si>
  <si>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</si>
  <si>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</si>
  <si>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</si>
  <si>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</si>
  <si>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</si>
  <si>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</si>
  <si>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</si>
  <si>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</si>
  <si>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</si>
  <si>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</si>
  <si>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</si>
  <si>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</si>
  <si>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</si>
  <si>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</si>
  <si>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</si>
  <si>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</si>
  <si>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</si>
  <si>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</si>
  <si>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</si>
  <si>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</si>
  <si>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</si>
  <si>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</si>
  <si>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</si>
  <si>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</si>
  <si>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</si>
  <si>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</si>
  <si>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</si>
  <si>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</si>
  <si>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</si>
  <si>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</si>
  <si>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</si>
  <si>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</si>
  <si>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</si>
  <si>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</si>
  <si>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</si>
  <si>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</si>
  <si>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</si>
  <si>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</si>
  <si>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</si>
  <si>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</si>
  <si>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</si>
  <si>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</si>
  <si>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</si>
  <si>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</si>
  <si>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</si>
  <si>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</si>
  <si>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</si>
  <si>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</si>
  <si>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</si>
  <si>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</si>
  <si>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</si>
  <si>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</si>
  <si>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</si>
  <si>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</si>
  <si>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</si>
  <si>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</si>
  <si>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</si>
  <si>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</si>
  <si>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</si>
  <si>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</si>
  <si>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</si>
  <si>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</si>
  <si>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</si>
  <si>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</si>
  <si>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</si>
  <si>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</si>
  <si>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</si>
  <si>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</si>
  <si>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</si>
  <si>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</si>
  <si>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</si>
  <si>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</si>
  <si>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</si>
  <si>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</si>
  <si>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</si>
  <si>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</si>
  <si>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</si>
  <si>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</si>
  <si>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</si>
  <si>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</si>
  <si>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</si>
  <si>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</si>
  <si>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</si>
  <si>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</si>
  <si>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</si>
  <si>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</si>
  <si>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</si>
  <si>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</si>
  <si>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</si>
  <si>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</si>
  <si>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</si>
  <si>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</si>
  <si>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</si>
  <si>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</si>
  <si>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</si>
  <si>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</si>
  <si>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</si>
  <si>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</si>
  <si>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</si>
  <si>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</si>
  <si>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</si>
  <si>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</si>
  <si>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</si>
  <si>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</si>
  <si>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</si>
  <si>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</si>
  <si>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</si>
  <si>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</si>
  <si>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</si>
  <si>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</si>
  <si>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</si>
  <si>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</si>
  <si>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</si>
  <si>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</si>
  <si>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</si>
  <si>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</si>
  <si>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</si>
  <si>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</si>
  <si>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</si>
  <si>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</si>
  <si>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</si>
  <si>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</si>
  <si>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</si>
  <si>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</si>
  <si>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</si>
  <si>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</si>
  <si>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</si>
  <si>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</si>
  <si>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</si>
  <si>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</si>
  <si>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</si>
  <si>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</si>
  <si>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</si>
  <si>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</si>
  <si>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</si>
  <si>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</si>
  <si>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</si>
  <si>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</si>
  <si>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</si>
  <si>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</si>
  <si>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</si>
  <si>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</si>
  <si>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</si>
  <si>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</si>
  <si>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</si>
  <si>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</si>
  <si>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</si>
  <si>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</si>
  <si>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</si>
  <si>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</si>
  <si>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</si>
  <si>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</si>
  <si>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</si>
  <si>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</si>
  <si>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</si>
  <si>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</si>
  <si>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</si>
  <si>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</si>
  <si>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</si>
  <si>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</si>
  <si>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</si>
  <si>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</si>
  <si>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</si>
  <si>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</si>
  <si>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</si>
  <si>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</si>
  <si>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</si>
  <si>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</si>
  <si>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</si>
  <si>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</si>
  <si>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</si>
  <si>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</si>
  <si>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</si>
  <si>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</si>
  <si>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</si>
  <si>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</si>
  <si>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</si>
  <si>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</si>
  <si>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</si>
  <si>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</si>
  <si>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</si>
  <si>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</si>
  <si>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</si>
  <si>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</si>
  <si>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</si>
  <si>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</si>
  <si>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</si>
  <si>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</si>
  <si>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</si>
  <si>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</si>
  <si>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</si>
  <si>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</si>
  <si>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</si>
  <si>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</si>
  <si>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</si>
  <si>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</si>
  <si>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</si>
  <si>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</si>
  <si>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</si>
  <si>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</si>
  <si>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</si>
  <si>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</si>
  <si>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</si>
  <si>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</si>
  <si>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</si>
  <si>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</si>
  <si>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</si>
  <si>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</si>
  <si>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</si>
  <si>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</si>
  <si>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</si>
  <si>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</si>
  <si>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</si>
  <si>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</si>
  <si>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</si>
  <si>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</si>
  <si>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</si>
  <si>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</si>
  <si>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</si>
  <si>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</si>
  <si>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</si>
  <si>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</si>
  <si>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</si>
  <si>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</si>
  <si>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</si>
  <si>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</si>
  <si>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</si>
  <si>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</si>
  <si>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</si>
  <si>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</si>
  <si>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</si>
  <si>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</si>
  <si>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</si>
  <si>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</si>
  <si>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</si>
  <si>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</si>
  <si>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</si>
  <si>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</si>
  <si>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</si>
  <si>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</si>
  <si>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</si>
  <si>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</si>
  <si>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</si>
  <si>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</si>
  <si>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</si>
  <si>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</si>
  <si>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</si>
  <si>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</si>
  <si>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</si>
  <si>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</si>
  <si>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</si>
  <si>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</si>
  <si>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</si>
  <si>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</si>
  <si>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</si>
  <si>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</si>
  <si>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</si>
  <si>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</si>
  <si>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</si>
  <si>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</si>
  <si>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</si>
  <si>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</si>
  <si>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</si>
  <si>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</si>
  <si>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</si>
  <si>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</si>
  <si>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</si>
  <si>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</si>
  <si>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</si>
  <si>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</si>
  <si>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</si>
  <si>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</si>
  <si>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</si>
  <si>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</si>
  <si>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</si>
  <si>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</si>
  <si>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</si>
  <si>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</si>
  <si>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</si>
  <si>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</si>
  <si>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</si>
  <si>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</si>
  <si>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</si>
  <si>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</si>
  <si>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</si>
  <si>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</si>
  <si>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</si>
  <si>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</si>
  <si>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</si>
  <si>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</si>
  <si>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</si>
  <si>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</si>
  <si>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</si>
  <si>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</si>
  <si>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</si>
  <si>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</si>
  <si>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</si>
  <si>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</si>
  <si>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</si>
  <si>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</si>
  <si>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</si>
  <si>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</si>
  <si>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</si>
  <si>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</si>
  <si>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</si>
  <si>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</si>
  <si>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</si>
  <si>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</si>
  <si>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</si>
  <si>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</si>
  <si>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</si>
  <si>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</si>
  <si>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</si>
  <si>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</si>
  <si>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</si>
  <si>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</si>
  <si>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</si>
  <si>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</si>
  <si>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</si>
  <si>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</si>
  <si>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</si>
  <si>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</si>
  <si>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</si>
  <si>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</si>
  <si>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</si>
  <si>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</si>
  <si>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</si>
  <si>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</si>
  <si>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</si>
  <si>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</si>
  <si>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</si>
  <si>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</si>
  <si>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</si>
  <si>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</si>
  <si>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</si>
  <si>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</si>
  <si>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</si>
  <si>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</si>
  <si>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</si>
  <si>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</si>
  <si>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</si>
  <si>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</si>
  <si>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</si>
  <si>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</si>
  <si>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</si>
  <si>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</si>
  <si>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</si>
  <si>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</si>
  <si>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</si>
  <si>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</si>
  <si>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</si>
  <si>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</si>
  <si>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</si>
  <si>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</si>
  <si>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</si>
  <si>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</si>
  <si>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</si>
  <si>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</si>
  <si>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</si>
  <si>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</si>
  <si>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</si>
  <si>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</si>
  <si>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</si>
  <si>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</si>
  <si>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</si>
  <si>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</si>
  <si>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</si>
  <si>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</si>
  <si>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</si>
  <si>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</si>
  <si>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</si>
  <si>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</si>
  <si>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</si>
  <si>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</si>
  <si>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</si>
  <si>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</si>
  <si>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</si>
  <si>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</si>
  <si>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</si>
  <si>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</si>
  <si>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</si>
  <si>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</si>
  <si>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</si>
  <si>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</si>
  <si>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</si>
  <si>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</si>
  <si>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</si>
  <si>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</si>
  <si>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</si>
  <si>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</si>
  <si>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</si>
  <si>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</si>
  <si>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</si>
  <si>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</si>
  <si>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</si>
  <si>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</si>
  <si>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</si>
  <si>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</si>
  <si>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</si>
  <si>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</si>
  <si>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</si>
  <si>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</si>
  <si>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</si>
  <si>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</si>
  <si>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</si>
  <si>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</si>
  <si>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</si>
  <si>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</si>
  <si>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</si>
  <si>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</si>
  <si>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</si>
  <si>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</si>
  <si>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</si>
  <si>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</si>
  <si>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</si>
  <si>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</si>
  <si>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</si>
  <si>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</si>
  <si>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</si>
  <si>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</si>
  <si>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</si>
  <si>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</si>
  <si>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</si>
  <si>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</si>
  <si>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</si>
  <si>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</si>
  <si>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</si>
  <si>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</si>
  <si>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</si>
  <si>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</si>
  <si>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</si>
  <si>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</si>
  <si>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</si>
  <si>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</si>
  <si>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</si>
  <si>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</si>
  <si>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</si>
  <si>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</si>
  <si>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</si>
  <si>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</si>
  <si>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</si>
  <si>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</si>
  <si>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</si>
  <si>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</si>
  <si>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</si>
  <si>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</si>
  <si>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</si>
  <si>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</si>
  <si>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</si>
  <si>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</si>
  <si>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</si>
  <si>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</si>
  <si>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</si>
  <si>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</si>
  <si>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</si>
  <si>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</si>
  <si>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</si>
  <si>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</si>
  <si>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</si>
  <si>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</si>
  <si>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</si>
  <si>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</si>
  <si>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</si>
  <si>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</si>
  <si>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</si>
  <si>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</si>
  <si>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</si>
  <si>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</si>
  <si>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</si>
  <si>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</si>
  <si>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</si>
  <si>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</si>
  <si>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</si>
  <si>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</si>
  <si>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</si>
  <si>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</si>
  <si>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</si>
  <si>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</si>
  <si>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</si>
  <si>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</si>
  <si>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</si>
  <si>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</si>
  <si>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</si>
  <si>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</si>
  <si>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</si>
  <si>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</si>
  <si>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</si>
  <si>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</si>
  <si>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</si>
  <si>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</si>
  <si>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</si>
  <si>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</si>
  <si>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</si>
  <si>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</si>
  <si>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</si>
  <si>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</si>
  <si>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</si>
  <si>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</si>
  <si>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</si>
  <si>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</si>
  <si>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</si>
  <si>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</si>
  <si>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</si>
  <si>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</si>
  <si>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</si>
  <si>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</si>
  <si>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</si>
  <si>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</si>
  <si>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</si>
  <si>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</si>
  <si>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</si>
  <si>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</si>
  <si>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</si>
  <si>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</si>
  <si>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</si>
  <si>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</si>
  <si>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</si>
  <si>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</si>
  <si>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</si>
  <si>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</si>
  <si>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</si>
  <si>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</si>
  <si>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</si>
  <si>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</si>
  <si>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</si>
  <si>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</si>
  <si>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</si>
  <si>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</si>
  <si>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</si>
  <si>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</si>
  <si>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</si>
  <si>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</si>
  <si>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</si>
  <si>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</si>
  <si>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</si>
  <si>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</si>
  <si>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</si>
  <si>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</si>
  <si>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</si>
  <si>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</si>
  <si>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</si>
  <si>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</si>
  <si>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</si>
  <si>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</si>
  <si>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</si>
  <si>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</si>
  <si>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</si>
  <si>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</si>
  <si>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</si>
  <si>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</si>
  <si>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</si>
  <si>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</si>
  <si>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</si>
  <si>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</si>
  <si>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</si>
  <si>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</si>
  <si>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</si>
  <si>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</si>
  <si>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</si>
  <si>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</si>
  <si>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</si>
  <si>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</si>
  <si>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</si>
  <si>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</si>
  <si>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</si>
  <si>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</si>
  <si>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</si>
  <si>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</si>
  <si>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</si>
  <si>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</si>
  <si>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</si>
  <si>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</si>
  <si>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</si>
  <si>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</si>
  <si>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</si>
  <si>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</si>
  <si>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</si>
  <si>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</si>
  <si>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</si>
  <si>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</si>
  <si>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</si>
  <si>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</si>
  <si>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</si>
  <si>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</si>
  <si>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</si>
  <si>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</si>
  <si>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</si>
  <si>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</si>
  <si>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</si>
  <si>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</si>
  <si>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</si>
  <si>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</si>
  <si>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</si>
  <si>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</si>
  <si>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</si>
  <si>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</si>
  <si>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</si>
  <si>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</si>
  <si>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</si>
  <si>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</si>
  <si>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</si>
  <si>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</si>
  <si>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</si>
  <si>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</si>
  <si>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</si>
  <si>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</si>
  <si>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</si>
  <si>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</si>
  <si>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</si>
  <si>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</si>
  <si>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</si>
  <si>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</si>
  <si>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</si>
  <si>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</si>
  <si>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</si>
  <si>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</si>
  <si>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</si>
  <si>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</si>
  <si>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</si>
  <si>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</si>
  <si>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</si>
  <si>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</si>
  <si>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</si>
  <si>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</si>
  <si>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</si>
  <si>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</si>
  <si>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</si>
  <si>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</si>
  <si>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</si>
  <si>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</si>
  <si>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</si>
  <si>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</si>
  <si>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</si>
  <si>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</si>
  <si>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</si>
  <si>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</si>
  <si>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</si>
  <si>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</si>
  <si>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</si>
  <si>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</si>
  <si>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</si>
  <si>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</si>
  <si>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</si>
  <si>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</si>
  <si>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</si>
  <si>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</si>
  <si>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</si>
  <si>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</si>
  <si>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</si>
  <si>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</si>
  <si>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</si>
  <si>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</si>
  <si>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</si>
  <si>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</si>
  <si>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</si>
  <si>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</si>
  <si>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</si>
  <si>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</si>
  <si>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</si>
  <si>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</si>
  <si>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</si>
  <si>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</si>
  <si>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</si>
  <si>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</si>
  <si>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</si>
  <si>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</si>
  <si>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</si>
  <si>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</si>
  <si>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</si>
  <si>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</si>
  <si>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</si>
  <si>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</si>
  <si>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</si>
  <si>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</si>
  <si>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</si>
  <si>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</si>
  <si>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</si>
  <si>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</si>
  <si>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</si>
  <si>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</si>
  <si>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</si>
  <si>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</si>
  <si>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</si>
  <si>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</si>
  <si>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</si>
  <si>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</si>
  <si>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</si>
  <si>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</si>
  <si>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</si>
  <si>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</si>
  <si>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</si>
  <si>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</si>
  <si>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</si>
  <si>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</si>
  <si>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</si>
  <si>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</si>
  <si>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</si>
  <si>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</si>
  <si>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</si>
  <si>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</si>
  <si>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</si>
  <si>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</si>
  <si>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</si>
  <si>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</si>
  <si>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</si>
  <si>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</si>
  <si>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</si>
  <si>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</si>
  <si>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</si>
  <si>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</si>
  <si>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</si>
  <si>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</si>
  <si>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</si>
  <si>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</si>
  <si>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</si>
  <si>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</si>
  <si>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</si>
  <si>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</si>
  <si>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</si>
  <si>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</si>
  <si>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</si>
  <si>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</si>
  <si>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</si>
  <si>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</si>
  <si>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</si>
  <si>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</si>
  <si>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</si>
  <si>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</si>
  <si>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</si>
  <si>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</si>
  <si>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</si>
  <si>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</si>
  <si>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</si>
  <si>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</si>
  <si>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</si>
  <si>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</si>
  <si>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</si>
  <si>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</si>
  <si>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</si>
  <si>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</si>
  <si>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</si>
  <si>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</si>
  <si>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</si>
  <si>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</si>
  <si>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</si>
  <si>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</si>
  <si>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</si>
  <si>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</si>
  <si>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</si>
  <si>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</si>
  <si>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</si>
  <si>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</si>
  <si>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</si>
  <si>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</si>
  <si>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</si>
  <si>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</si>
  <si>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</si>
  <si>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</si>
  <si>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</si>
  <si>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</si>
  <si>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</si>
  <si>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</si>
  <si>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</si>
  <si>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</si>
  <si>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</si>
  <si>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</si>
  <si>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</si>
  <si>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</si>
  <si>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</si>
  <si>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</si>
  <si>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</si>
  <si>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</si>
  <si>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</si>
  <si>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</si>
  <si>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</si>
  <si>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</si>
  <si>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</si>
  <si>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</si>
  <si>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</si>
  <si>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</si>
  <si>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</si>
  <si>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</si>
  <si>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</si>
  <si>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</si>
  <si>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</si>
  <si>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</si>
  <si>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</si>
  <si>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</si>
  <si>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</si>
  <si>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</si>
  <si>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</si>
  <si>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</si>
  <si>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</si>
  <si>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</si>
  <si>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</si>
  <si>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</si>
  <si>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</si>
  <si>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</si>
  <si>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</si>
  <si>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</si>
  <si>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</si>
  <si>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</si>
  <si>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</si>
  <si>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</si>
  <si>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</si>
  <si>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</si>
  <si>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</si>
  <si>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</si>
  <si>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</si>
  <si>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</si>
  <si>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</si>
  <si>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</si>
  <si>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</si>
  <si>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</si>
  <si>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</si>
  <si>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</si>
  <si>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</si>
  <si>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</si>
  <si>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</si>
  <si>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</si>
  <si>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</si>
  <si>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</si>
  <si>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</si>
  <si>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</si>
  <si>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</si>
  <si>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</si>
  <si>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</si>
  <si>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</si>
  <si>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</si>
  <si>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</si>
  <si>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</si>
  <si>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</si>
  <si>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</si>
  <si>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</si>
  <si>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</si>
  <si>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</si>
  <si>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</si>
  <si>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</si>
  <si>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</si>
  <si>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</si>
  <si>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</si>
  <si>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</si>
  <si>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</si>
  <si>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</si>
  <si>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</si>
  <si>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</si>
  <si>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</si>
  <si>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</si>
  <si>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</si>
  <si>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</si>
  <si>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</si>
  <si>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</si>
  <si>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</si>
  <si>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</si>
  <si>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</si>
  <si>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</si>
  <si>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</si>
  <si>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</si>
  <si>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</si>
  <si>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</si>
  <si>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</si>
  <si>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</si>
  <si>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</si>
  <si>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</si>
  <si>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</si>
  <si>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</si>
  <si>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</si>
  <si>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</si>
  <si>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</si>
  <si>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</si>
  <si>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</si>
  <si>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</si>
  <si>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</si>
  <si>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</si>
  <si>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</si>
  <si>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</si>
  <si>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</si>
  <si>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</si>
  <si>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</si>
  <si>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</si>
  <si>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</si>
  <si>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</si>
  <si>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</si>
  <si>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</si>
  <si>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</si>
  <si>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</si>
  <si>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</si>
  <si>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</si>
  <si>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</si>
  <si>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</si>
  <si>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</si>
  <si>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</si>
  <si>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</si>
  <si>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</si>
  <si>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</si>
  <si>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</si>
  <si>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</si>
  <si>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</si>
  <si>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</si>
  <si>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</si>
  <si>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</si>
  <si>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</si>
  <si>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</si>
  <si>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</si>
  <si>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</si>
  <si>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</si>
  <si>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</si>
  <si>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</si>
  <si>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</si>
  <si>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</si>
  <si>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</si>
  <si>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</si>
  <si>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</si>
  <si>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</si>
  <si>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</si>
  <si>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</si>
  <si>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</si>
  <si>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</si>
  <si>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</si>
  <si>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</si>
  <si>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</si>
  <si>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</si>
  <si>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</si>
  <si>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</si>
  <si>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</si>
  <si>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</si>
  <si>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</si>
  <si>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</si>
  <si>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</si>
  <si>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</si>
  <si>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</si>
  <si>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</si>
  <si>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</si>
  <si>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</si>
  <si>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</si>
  <si>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</si>
  <si>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</si>
  <si>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</si>
  <si>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</si>
  <si>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</si>
  <si>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</si>
  <si>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</si>
  <si>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</si>
  <si>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</si>
  <si>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</si>
  <si>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</si>
  <si>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</si>
  <si>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</si>
  <si>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</si>
  <si>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</si>
  <si>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</si>
  <si>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</si>
  <si>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</si>
  <si>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</si>
  <si>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</si>
  <si>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</si>
  <si>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</si>
  <si>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</si>
  <si>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</si>
  <si>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</si>
  <si>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</si>
  <si>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</si>
  <si>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</si>
  <si>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</si>
  <si>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</si>
  <si>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</si>
  <si>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</si>
  <si>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</si>
  <si>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</si>
  <si>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</si>
  <si>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</si>
  <si>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</si>
  <si>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</si>
  <si>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</si>
  <si>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</si>
  <si>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</si>
  <si>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</si>
  <si>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</si>
  <si>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</si>
  <si>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</si>
  <si>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</si>
  <si>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</si>
  <si>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</si>
  <si>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</si>
  <si>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</si>
  <si>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</si>
  <si>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</si>
  <si>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</si>
  <si>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</si>
  <si>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</si>
  <si>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</si>
  <si>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</si>
  <si>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</si>
  <si>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</si>
  <si>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</si>
  <si>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</si>
  <si>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</si>
  <si>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</si>
  <si>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</si>
  <si>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</si>
  <si>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</si>
  <si>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</si>
  <si>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</si>
  <si>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</si>
  <si>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</si>
  <si>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</si>
  <si>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</si>
  <si>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</si>
  <si>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</si>
  <si>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</si>
  <si>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</si>
  <si>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</si>
  <si>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</si>
  <si>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</si>
  <si>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</si>
  <si>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</si>
  <si>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</si>
  <si>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</si>
  <si>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</si>
  <si>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</si>
  <si>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</si>
  <si>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</si>
  <si>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</si>
  <si>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</si>
  <si>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</si>
  <si>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</si>
  <si>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</si>
  <si>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</si>
  <si>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</si>
  <si>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</si>
  <si>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</si>
  <si>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</si>
  <si>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</si>
  <si>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</si>
  <si>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</si>
  <si>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</si>
  <si>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</si>
  <si>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</si>
  <si>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</si>
  <si>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</si>
  <si>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</si>
  <si>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</si>
  <si>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</si>
  <si>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</si>
  <si>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</si>
  <si>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</si>
  <si>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</si>
  <si>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</si>
  <si>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</si>
  <si>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</si>
  <si>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</si>
  <si>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</si>
  <si>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</si>
  <si>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</si>
  <si>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</si>
  <si>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</si>
  <si>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</si>
  <si>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</si>
  <si>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</si>
  <si>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</si>
  <si>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</si>
  <si>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</si>
  <si>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</si>
  <si>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</si>
  <si>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</si>
  <si>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</si>
  <si>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</si>
  <si>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</si>
  <si>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</si>
  <si>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</si>
  <si>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</si>
  <si>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</si>
  <si>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</si>
  <si>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</si>
  <si>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</si>
  <si>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</si>
  <si>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</si>
  <si>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</si>
  <si>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</si>
  <si>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</si>
  <si>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</si>
  <si>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</si>
  <si>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</si>
  <si>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</si>
  <si>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</si>
  <si>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</si>
  <si>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</si>
  <si>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</si>
  <si>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</si>
  <si>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</si>
  <si>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</si>
  <si>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</si>
  <si>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</si>
  <si>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</si>
  <si>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</si>
  <si>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</si>
  <si>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</si>
  <si>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</si>
  <si>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</si>
  <si>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</si>
  <si>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</si>
  <si>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</si>
  <si>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</si>
  <si>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</si>
  <si>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</si>
  <si>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</si>
  <si>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</si>
  <si>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</si>
  <si>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</si>
  <si>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</si>
  <si>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</si>
  <si>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</si>
  <si>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</si>
  <si>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</si>
  <si>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</si>
  <si>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</si>
  <si>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</si>
  <si>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</si>
  <si>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</si>
  <si>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</si>
  <si>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</si>
  <si>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</si>
  <si>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</si>
  <si>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</si>
  <si>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</si>
  <si>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</si>
  <si>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</si>
  <si>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</si>
  <si>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</si>
  <si>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</si>
  <si>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</si>
  <si>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</si>
  <si>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</si>
  <si>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</si>
  <si>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</si>
  <si>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</si>
  <si>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</si>
  <si>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</si>
  <si>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</si>
  <si>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</si>
  <si>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</si>
  <si>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</si>
  <si>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</si>
  <si>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</si>
  <si>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</si>
  <si>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</si>
  <si>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</si>
  <si>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</si>
  <si>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</si>
  <si>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</si>
  <si>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</si>
  <si>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</si>
  <si>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</si>
  <si>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</si>
  <si>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</si>
  <si>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</si>
  <si>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</si>
  <si>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</si>
  <si>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</si>
  <si>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</si>
  <si>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</si>
  <si>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</si>
  <si>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</si>
  <si>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</si>
  <si>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</si>
  <si>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</si>
  <si>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</si>
  <si>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</si>
  <si>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</si>
  <si>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</si>
  <si>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</si>
  <si>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</si>
  <si>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</si>
  <si>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</si>
  <si>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</si>
  <si>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</si>
  <si>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</si>
  <si>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</si>
  <si>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</si>
  <si>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</si>
  <si>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</si>
  <si>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</si>
  <si>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</si>
  <si>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</si>
  <si>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</si>
  <si>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</si>
  <si>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</si>
  <si>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</si>
  <si>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</si>
  <si>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</si>
  <si>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</si>
  <si>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</si>
  <si>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</si>
  <si>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</si>
  <si>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</si>
  <si>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</si>
  <si>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</si>
  <si>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</si>
  <si>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</si>
  <si>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</si>
  <si>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</si>
  <si>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</si>
  <si>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</si>
  <si>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</si>
  <si>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</si>
  <si>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</si>
  <si>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</si>
  <si>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</si>
  <si>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</si>
  <si>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</si>
  <si>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</si>
  <si>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</si>
  <si>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</si>
  <si>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</si>
  <si>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</si>
  <si>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</si>
  <si>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</si>
  <si>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</si>
  <si>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</si>
  <si>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</si>
  <si>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</si>
  <si>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</si>
  <si>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</si>
  <si>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</si>
  <si>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</si>
  <si>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</si>
  <si>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</si>
  <si>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</si>
  <si>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</si>
  <si>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</si>
  <si>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</si>
  <si>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</si>
  <si>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</si>
  <si>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</si>
  <si>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</si>
  <si>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</si>
  <si>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</si>
  <si>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</si>
  <si>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</si>
  <si>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</si>
  <si>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</si>
  <si>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</si>
  <si>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</si>
  <si>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</si>
  <si>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</si>
  <si>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</si>
  <si>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</si>
  <si>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</si>
  <si>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</si>
  <si>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</si>
  <si>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</si>
  <si>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</si>
  <si>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</si>
  <si>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</si>
  <si>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</si>
  <si>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</si>
  <si>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</si>
  <si>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</si>
  <si>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</si>
  <si>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</si>
  <si>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</si>
  <si>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</si>
  <si>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</si>
  <si>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</si>
  <si>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</si>
  <si>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</si>
  <si>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</si>
  <si>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</si>
  <si>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</si>
  <si>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</si>
  <si>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</si>
  <si>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</si>
  <si>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</si>
  <si>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</si>
  <si>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</si>
  <si>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</si>
  <si>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</si>
  <si>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</si>
  <si>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</si>
  <si>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</si>
  <si>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</si>
  <si>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</si>
  <si>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</si>
  <si>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</si>
  <si>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</si>
  <si>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</si>
  <si>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</si>
  <si>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</si>
  <si>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</si>
  <si>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</si>
  <si>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</si>
  <si>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</si>
  <si>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</si>
  <si>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</si>
  <si>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</si>
  <si>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</si>
  <si>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</si>
  <si>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</si>
  <si>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</si>
  <si>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</si>
  <si>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</si>
  <si>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</si>
  <si>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</si>
  <si>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</si>
  <si>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</si>
  <si>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</si>
  <si>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</si>
  <si>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</si>
  <si>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</si>
  <si>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</si>
  <si>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</si>
  <si>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</si>
  <si>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</si>
  <si>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</si>
  <si>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</si>
  <si>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</si>
  <si>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</si>
  <si>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</si>
  <si>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</si>
  <si>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</si>
  <si>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</si>
  <si>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</si>
  <si>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</si>
  <si>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</si>
  <si>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</si>
  <si>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</si>
  <si>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</si>
  <si>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</si>
  <si>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</si>
  <si>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</si>
  <si>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</si>
  <si>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</si>
  <si>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</si>
  <si>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</si>
  <si>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</si>
  <si>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</si>
  <si>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</si>
  <si>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</si>
  <si>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</si>
  <si>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</si>
  <si>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</si>
  <si>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</si>
  <si>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</si>
  <si>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</si>
  <si>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</si>
  <si>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</si>
  <si>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</si>
  <si>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</si>
  <si>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</si>
  <si>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</si>
  <si>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</si>
  <si>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</si>
  <si>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</si>
  <si>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</si>
  <si>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</si>
  <si>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</si>
  <si>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</si>
  <si>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</si>
  <si>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</si>
  <si>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</si>
  <si>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</si>
  <si>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</si>
  <si>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</si>
  <si>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</si>
  <si>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</si>
  <si>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</si>
  <si>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</si>
  <si>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</si>
  <si>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</si>
  <si>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</si>
  <si>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</si>
  <si>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</si>
  <si>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</si>
  <si>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</si>
  <si>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</si>
  <si>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</si>
  <si>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</si>
  <si>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</si>
  <si>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</si>
  <si>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</si>
  <si>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</si>
  <si>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</si>
  <si>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</si>
  <si>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</si>
  <si>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</si>
  <si>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</si>
  <si>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</si>
  <si>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</si>
  <si>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</si>
  <si>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</si>
  <si>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</si>
  <si>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</si>
  <si>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</si>
  <si>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</si>
  <si>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</si>
  <si>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</si>
  <si>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</si>
  <si>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</si>
  <si>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</si>
  <si>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</si>
  <si>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</si>
  <si>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</si>
  <si>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</si>
  <si>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</si>
  <si>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</si>
  <si>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</si>
  <si>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</si>
  <si>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</si>
  <si>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</si>
  <si>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</si>
  <si>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</si>
  <si>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</si>
  <si>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</si>
  <si>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</si>
  <si>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</si>
  <si>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</si>
  <si>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</si>
  <si>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</si>
  <si>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</si>
  <si>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</si>
  <si>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</si>
  <si>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</si>
  <si>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</si>
  <si>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</si>
  <si>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</si>
  <si>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</si>
  <si>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</si>
  <si>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</si>
  <si>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</si>
  <si>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</si>
  <si>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</si>
  <si>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</si>
  <si>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</si>
  <si>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</si>
  <si>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</si>
  <si>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</si>
  <si>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</si>
  <si>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</si>
  <si>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</si>
  <si>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</si>
  <si>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</si>
  <si>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</si>
  <si>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</si>
  <si>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</si>
  <si>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</si>
  <si>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</si>
  <si>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</si>
  <si>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</si>
  <si>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</si>
  <si>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</si>
  <si>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</si>
  <si>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</si>
  <si>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</si>
  <si>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</si>
  <si>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</si>
  <si>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</si>
  <si>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</si>
  <si>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</si>
  <si>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</si>
  <si>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</si>
  <si>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</si>
  <si>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</si>
  <si>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</si>
  <si>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</si>
  <si>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</si>
  <si>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</si>
  <si>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</si>
  <si>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</si>
  <si>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</si>
  <si>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</si>
  <si>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</si>
  <si>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</si>
  <si>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</si>
  <si>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</si>
  <si>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</si>
  <si>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</si>
  <si>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</si>
  <si>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</si>
  <si>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</si>
  <si>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</si>
  <si>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</si>
  <si>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</si>
  <si>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</si>
  <si>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</si>
  <si>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</si>
  <si>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</si>
  <si>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</si>
  <si>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</si>
  <si>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</si>
  <si>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</si>
  <si>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</si>
  <si>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</si>
  <si>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</si>
  <si>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</si>
  <si>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</si>
  <si>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</si>
  <si>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</si>
  <si>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</si>
  <si>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</si>
  <si>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</si>
  <si>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</si>
  <si>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</si>
  <si>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</si>
  <si>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</si>
  <si>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</si>
  <si>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</si>
  <si>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</si>
  <si>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</si>
  <si>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</si>
  <si>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</si>
  <si>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</si>
  <si>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</si>
  <si>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</si>
  <si>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</si>
  <si>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</si>
  <si>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</si>
  <si>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</si>
  <si>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</si>
  <si>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</si>
  <si>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</si>
  <si>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</si>
  <si>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</si>
  <si>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</si>
  <si>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</si>
  <si>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</si>
  <si>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</si>
  <si>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</si>
  <si>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</si>
  <si>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</si>
  <si>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</si>
  <si>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</si>
  <si>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</si>
  <si>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</si>
  <si>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</si>
  <si>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</si>
  <si>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</si>
  <si>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</si>
  <si>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</si>
  <si>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</si>
  <si>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</si>
  <si>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</si>
  <si>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</si>
  <si>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</si>
  <si>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</si>
  <si>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</si>
  <si>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</si>
  <si>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</si>
  <si>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</si>
  <si>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</si>
  <si>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</si>
  <si>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</si>
  <si>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</si>
  <si>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</si>
  <si>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</si>
  <si>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</si>
  <si>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</si>
  <si>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</si>
  <si>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</si>
  <si>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</si>
  <si>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</si>
  <si>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</si>
  <si>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</si>
  <si>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</si>
  <si>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</si>
  <si>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</si>
  <si>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</si>
  <si>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</si>
  <si>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</si>
  <si>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</si>
  <si>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</si>
  <si>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</si>
  <si>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</si>
  <si>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</si>
  <si>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</si>
  <si>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</si>
  <si>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</si>
  <si>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</si>
  <si>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</si>
  <si>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</si>
  <si>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</si>
  <si>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</si>
  <si>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</si>
  <si>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</si>
  <si>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</si>
  <si>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</si>
  <si>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</si>
  <si>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</si>
  <si>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</si>
  <si>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</si>
  <si>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</si>
  <si>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</si>
  <si>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</si>
  <si>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</si>
  <si>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</si>
  <si>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</si>
  <si>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</si>
  <si>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</si>
  <si>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</si>
  <si>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</si>
  <si>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</si>
  <si>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</si>
  <si>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</si>
  <si>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</si>
  <si>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</si>
  <si>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</si>
  <si>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</si>
  <si>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</si>
  <si>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</si>
  <si>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</si>
  <si>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</si>
  <si>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</si>
  <si>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</si>
  <si>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</si>
  <si>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</si>
  <si>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</si>
  <si>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</si>
  <si>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</si>
  <si>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</si>
  <si>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</si>
  <si>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</si>
  <si>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</si>
  <si>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</si>
  <si>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</si>
  <si>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</si>
  <si>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</si>
  <si>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</si>
  <si>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</si>
  <si>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</si>
  <si>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</si>
  <si>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</si>
  <si>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</si>
  <si>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</si>
  <si>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</si>
  <si>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</si>
  <si>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</si>
  <si>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</si>
  <si>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</si>
  <si>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</si>
  <si>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</si>
  <si>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</si>
  <si>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</si>
  <si>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</si>
  <si>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</si>
  <si>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</si>
  <si>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</si>
  <si>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</si>
  <si>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</si>
  <si>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</si>
  <si>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</si>
  <si>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</si>
  <si>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</si>
  <si>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</si>
  <si>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</si>
  <si>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</si>
  <si>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</si>
  <si>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</si>
  <si>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</si>
  <si>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</si>
  <si>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</si>
  <si>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</si>
  <si>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</si>
  <si>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</si>
  <si>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</si>
  <si>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</si>
  <si>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</si>
  <si>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</si>
  <si>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</si>
  <si>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</si>
  <si>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</si>
  <si>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</si>
  <si>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</si>
  <si>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</si>
  <si>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</si>
  <si>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</si>
  <si>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</si>
  <si>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</si>
  <si>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</si>
  <si>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</si>
  <si>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</si>
  <si>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</si>
  <si>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</si>
  <si>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</si>
  <si>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</si>
  <si>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</si>
  <si>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</si>
  <si>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</si>
  <si>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</si>
  <si>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</si>
  <si>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</si>
  <si>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</si>
  <si>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</si>
  <si>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</si>
  <si>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</si>
  <si>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</si>
  <si>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</si>
  <si>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</si>
  <si>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</si>
  <si>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</si>
  <si>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</si>
  <si>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</si>
  <si>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</si>
  <si>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</si>
  <si>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</si>
  <si>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</si>
  <si>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</si>
  <si>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</si>
  <si>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</si>
  <si>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</si>
  <si>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</si>
  <si>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</si>
  <si>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</si>
  <si>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</si>
  <si>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</si>
  <si>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</si>
  <si>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</si>
  <si>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</si>
  <si>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</si>
  <si>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</si>
  <si>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</si>
  <si>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</si>
  <si>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</si>
  <si>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</si>
  <si>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</si>
  <si>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</si>
  <si>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</si>
  <si>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</si>
  <si>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</si>
  <si>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</si>
  <si>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</si>
  <si>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</si>
  <si>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</si>
  <si>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</si>
  <si>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</si>
  <si>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</si>
  <si>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</si>
  <si>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</si>
  <si>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</si>
  <si>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</si>
  <si>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</si>
  <si>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</si>
  <si>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</si>
  <si>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</si>
  <si>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</si>
  <si>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</si>
  <si>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</si>
  <si>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</si>
  <si>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</si>
  <si>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</si>
  <si>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</si>
  <si>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</si>
  <si>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</si>
  <si>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</si>
  <si>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</si>
  <si>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</si>
  <si>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</si>
  <si>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</si>
  <si>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</si>
  <si>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</si>
  <si>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</si>
  <si>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</si>
  <si>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</si>
  <si>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</si>
  <si>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</si>
  <si>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</si>
  <si>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</si>
  <si>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</si>
  <si>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</si>
  <si>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</si>
  <si>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</si>
  <si>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</si>
  <si>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</si>
  <si>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</si>
  <si>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</si>
  <si>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</si>
  <si>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</si>
  <si>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</si>
  <si>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</si>
  <si>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</si>
  <si>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</si>
  <si>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</si>
  <si>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</si>
  <si>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</si>
  <si>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</si>
  <si>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</si>
  <si>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</si>
  <si>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</si>
  <si>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</si>
  <si>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</si>
  <si>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</si>
  <si>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</si>
  <si>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</si>
  <si>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</si>
  <si>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</si>
  <si>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</si>
  <si>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</si>
  <si>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</si>
  <si>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</si>
  <si>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</si>
  <si>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</si>
  <si>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</si>
  <si>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</si>
  <si>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</si>
  <si>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</si>
  <si>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</si>
  <si>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</si>
  <si>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</si>
  <si>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</si>
  <si>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</si>
  <si>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</si>
  <si>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</si>
  <si>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</si>
  <si>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</si>
  <si>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</si>
  <si>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</si>
  <si>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</si>
  <si>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</si>
  <si>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</si>
  <si>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</si>
  <si>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</si>
  <si>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</si>
  <si>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</si>
  <si>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</si>
  <si>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</si>
  <si>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</si>
  <si>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</si>
  <si>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</si>
  <si>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</si>
  <si>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</si>
  <si>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</si>
  <si>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</si>
  <si>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</si>
  <si>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</si>
  <si>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</si>
  <si>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</si>
  <si>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</si>
  <si>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</si>
  <si>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</si>
  <si>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</si>
  <si>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</si>
  <si>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</si>
  <si>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</si>
  <si>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</si>
  <si>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</si>
  <si>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</si>
  <si>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</si>
  <si>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</si>
  <si>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</si>
  <si>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</si>
  <si>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</si>
  <si>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</si>
  <si>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</si>
  <si>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</si>
  <si>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</si>
  <si>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</si>
  <si>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</si>
  <si>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</si>
  <si>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</si>
  <si>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</si>
  <si>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</si>
  <si>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</si>
  <si>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</si>
  <si>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</si>
  <si>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</si>
  <si>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</si>
  <si>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</si>
  <si>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</si>
  <si>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</si>
  <si>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</si>
  <si>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</si>
  <si>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</si>
  <si>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</si>
  <si>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</si>
  <si>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</si>
  <si>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</si>
  <si>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</si>
  <si>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</si>
  <si>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</si>
  <si>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</si>
  <si>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</si>
  <si>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</si>
  <si>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</si>
  <si>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</si>
  <si>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</si>
  <si>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</si>
  <si>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</si>
  <si>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</si>
  <si>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</si>
  <si>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</si>
  <si>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</si>
  <si>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</si>
  <si>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</si>
  <si>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</si>
  <si>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</si>
  <si>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</si>
  <si>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</si>
  <si>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</si>
  <si>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</si>
  <si>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</si>
  <si>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</si>
  <si>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</si>
  <si>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</si>
  <si>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</si>
  <si>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</si>
  <si>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</si>
  <si>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</si>
  <si>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</si>
  <si>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</si>
  <si>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</si>
  <si>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</si>
  <si>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</si>
  <si>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</si>
  <si>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</si>
  <si>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</si>
  <si>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</si>
  <si>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</si>
  <si>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</si>
  <si>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</si>
  <si>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</si>
  <si>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</si>
  <si>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</si>
  <si>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</si>
  <si>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</si>
  <si>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</si>
  <si>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</si>
  <si>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</si>
  <si>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</si>
  <si>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</si>
  <si>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</si>
  <si>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</si>
  <si>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</si>
  <si>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</si>
  <si>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</si>
  <si>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</si>
  <si>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</si>
  <si>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</si>
  <si>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</si>
  <si>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</si>
  <si>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</si>
  <si>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</si>
  <si>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</si>
  <si>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</si>
  <si>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</si>
  <si>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</si>
  <si>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</si>
  <si>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</si>
  <si>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</si>
  <si>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</si>
  <si>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</si>
  <si>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</si>
  <si>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</si>
  <si>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</si>
  <si>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</si>
  <si>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</si>
  <si>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</si>
  <si>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</si>
  <si>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</si>
  <si>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</si>
  <si>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</si>
  <si>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</si>
  <si>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</si>
  <si>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</si>
  <si>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</si>
  <si>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</si>
  <si>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</si>
  <si>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</si>
  <si>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</si>
  <si>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</si>
  <si>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</si>
  <si>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</si>
  <si>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</si>
  <si>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</si>
  <si>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</si>
  <si>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</si>
  <si>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</si>
  <si>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</si>
  <si>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</si>
  <si>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</si>
  <si>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</si>
  <si>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</si>
  <si>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</si>
  <si>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</si>
  <si>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</si>
  <si>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</si>
  <si>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</si>
  <si>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</si>
  <si>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</si>
  <si>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</si>
  <si>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</si>
  <si>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</si>
  <si>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</si>
  <si>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</si>
  <si>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</si>
  <si>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</si>
  <si>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</si>
  <si>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</si>
  <si>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</si>
  <si>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</si>
  <si>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</si>
  <si>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</si>
  <si>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</si>
  <si>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</si>
  <si>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</si>
  <si>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</si>
  <si>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</si>
  <si>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</si>
  <si>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</si>
  <si>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</si>
  <si>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</si>
  <si>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</si>
  <si>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</si>
  <si>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</si>
  <si>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</si>
  <si>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</si>
  <si>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</si>
  <si>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</si>
  <si>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</si>
  <si>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</si>
  <si>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</si>
  <si>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</si>
  <si>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</si>
  <si>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</si>
  <si>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</si>
  <si>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</si>
  <si>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</si>
  <si>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</si>
  <si>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</si>
  <si>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</si>
  <si>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</si>
  <si>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</si>
  <si>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</si>
  <si>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</si>
  <si>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</si>
  <si>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</si>
  <si>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</si>
  <si>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</si>
  <si>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</si>
  <si>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</si>
  <si>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</si>
  <si>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</si>
  <si>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</si>
  <si>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</si>
  <si>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</si>
  <si>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</si>
  <si>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</si>
  <si>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</si>
  <si>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</si>
  <si>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</si>
  <si>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</si>
  <si>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</si>
  <si>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</si>
  <si>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</si>
  <si>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</si>
  <si>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</si>
  <si>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</si>
  <si>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</si>
  <si>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</si>
  <si>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</si>
  <si>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</si>
  <si>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</si>
  <si>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</si>
  <si>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</si>
  <si>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</si>
  <si>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</si>
  <si>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</si>
  <si>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</si>
  <si>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</si>
  <si>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</si>
  <si>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</si>
  <si>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</si>
  <si>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</si>
  <si>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</si>
  <si>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</si>
  <si>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</si>
  <si>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</si>
  <si>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</si>
  <si>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</si>
  <si>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</si>
  <si>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</si>
  <si>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</si>
  <si>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</si>
  <si>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</si>
  <si>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</si>
  <si>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</si>
  <si>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</si>
  <si>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</si>
  <si>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</si>
  <si>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</si>
  <si>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</si>
  <si>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</si>
  <si>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</si>
  <si>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</si>
  <si>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</si>
  <si>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</si>
  <si>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</si>
  <si>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</si>
  <si>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</si>
  <si>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</si>
  <si>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</si>
  <si>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</si>
  <si>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</si>
  <si>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</si>
  <si>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</si>
  <si>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</si>
  <si>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</si>
  <si>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</si>
  <si>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</si>
  <si>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</si>
  <si>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</si>
  <si>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</si>
  <si>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</si>
  <si>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</si>
  <si>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</si>
  <si>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</si>
  <si>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</si>
  <si>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</si>
  <si>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</si>
  <si>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</si>
  <si>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</si>
  <si>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</si>
  <si>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</si>
  <si>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</si>
  <si>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</si>
  <si>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</si>
  <si>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</si>
  <si>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</si>
  <si>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</si>
  <si>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</si>
  <si>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</si>
  <si>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</si>
  <si>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</si>
  <si>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</si>
  <si>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</si>
  <si>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</si>
  <si>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</si>
  <si>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</si>
  <si>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</si>
  <si>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</si>
  <si>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</si>
  <si>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</si>
  <si>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</si>
  <si>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</si>
  <si>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</si>
  <si>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</si>
  <si>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</si>
  <si>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</si>
  <si>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</si>
  <si>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</si>
  <si>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</si>
  <si>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</si>
  <si>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</si>
  <si>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</si>
  <si>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</si>
  <si>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</si>
  <si>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</si>
  <si>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</si>
  <si>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</si>
  <si>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</si>
  <si>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</si>
  <si>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</si>
  <si>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</si>
  <si>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</si>
  <si>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</si>
  <si>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</si>
  <si>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</si>
  <si>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</si>
  <si>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</si>
  <si>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</si>
  <si>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</si>
  <si>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</si>
  <si>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</si>
  <si>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</si>
  <si>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</si>
  <si>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</si>
  <si>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</si>
  <si>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</si>
  <si>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</si>
  <si>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</si>
  <si>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</si>
  <si>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</si>
  <si>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</si>
  <si>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</si>
  <si>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</si>
  <si>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</si>
  <si>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</si>
  <si>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</si>
  <si>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</si>
  <si>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</si>
  <si>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</si>
  <si>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</si>
  <si>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</si>
  <si>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</si>
  <si>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</si>
  <si>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</si>
  <si>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</si>
  <si>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</si>
  <si>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</si>
  <si>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</si>
  <si>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</si>
  <si>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</si>
  <si>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</si>
  <si>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</si>
  <si>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</si>
  <si>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</si>
  <si>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</si>
  <si>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</si>
  <si>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</si>
  <si>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</si>
  <si>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</si>
  <si>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</si>
  <si>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</si>
  <si>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</si>
  <si>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</si>
  <si>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</si>
  <si>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</si>
  <si>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</si>
  <si>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</si>
  <si>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</si>
  <si>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</si>
  <si>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</si>
  <si>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</si>
  <si>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</si>
  <si>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</si>
  <si>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</si>
  <si>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</si>
  <si>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</si>
  <si>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</si>
  <si>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</si>
  <si>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</si>
  <si>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</si>
  <si>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</si>
  <si>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</si>
  <si>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</si>
  <si>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</si>
  <si>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</si>
  <si>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</si>
  <si>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</si>
  <si>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</si>
  <si>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</si>
  <si>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</si>
  <si>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</si>
  <si>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</si>
  <si>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</si>
  <si>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</si>
  <si>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</si>
  <si>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</si>
  <si>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</si>
  <si>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</si>
  <si>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</si>
  <si>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</si>
  <si>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</si>
  <si>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</si>
  <si>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</si>
  <si>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</si>
  <si>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</si>
  <si>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</si>
  <si>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</si>
  <si>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</si>
  <si>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</si>
  <si>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</si>
  <si>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</si>
  <si>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</si>
  <si>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</si>
  <si>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</si>
  <si>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</si>
  <si>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</si>
  <si>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</si>
  <si>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</si>
  <si>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</si>
  <si>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</si>
  <si>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</si>
  <si>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</si>
  <si>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</si>
  <si>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</si>
  <si>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</si>
  <si>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</si>
  <si>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</si>
  <si>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</si>
  <si>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</si>
  <si>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</si>
  <si>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</si>
  <si>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</si>
  <si>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</si>
  <si>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</si>
  <si>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</si>
  <si>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</si>
  <si>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</si>
  <si>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</si>
  <si>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</si>
  <si>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</si>
  <si>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</si>
  <si>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</si>
  <si>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</si>
  <si>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</si>
  <si>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</si>
  <si>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</si>
  <si>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</si>
  <si>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</si>
  <si>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</si>
  <si>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</si>
  <si>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</si>
  <si>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</si>
  <si>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</si>
  <si>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</si>
  <si>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</si>
  <si>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</si>
  <si>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</si>
  <si>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</si>
  <si>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</si>
  <si>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</si>
  <si>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</si>
  <si>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</si>
  <si>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</si>
  <si>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</si>
  <si>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</si>
  <si>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</si>
  <si>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</si>
  <si>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</si>
  <si>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</si>
  <si>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</si>
  <si>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</si>
  <si>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</si>
  <si>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</si>
  <si>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</si>
  <si>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</si>
  <si>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</si>
  <si>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</si>
  <si>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</si>
  <si>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</si>
  <si>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</si>
  <si>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</si>
  <si>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</si>
  <si>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</si>
  <si>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</si>
  <si>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</si>
  <si>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</si>
  <si>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</si>
  <si>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</si>
  <si>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</si>
  <si>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</si>
  <si>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</si>
  <si>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</si>
  <si>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</si>
  <si>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</si>
  <si>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</si>
  <si>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</si>
  <si>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</si>
  <si>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</si>
  <si>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</si>
  <si>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</si>
  <si>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</si>
  <si>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</si>
  <si>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</si>
  <si>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</si>
  <si>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</si>
  <si>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</si>
  <si>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</si>
  <si>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</si>
  <si>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</si>
  <si>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</si>
  <si>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</si>
  <si>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</si>
  <si>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</si>
  <si>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</si>
  <si>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</si>
  <si>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</si>
  <si>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</si>
  <si>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</si>
  <si>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</si>
  <si>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</si>
  <si>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</si>
  <si>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</si>
  <si>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</si>
  <si>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</si>
  <si>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</si>
  <si>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</si>
  <si>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</si>
  <si>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</si>
  <si>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</si>
  <si>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</si>
  <si>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</si>
  <si>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</si>
  <si>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</si>
  <si>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</si>
  <si>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</si>
  <si>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</si>
  <si>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</si>
  <si>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</si>
  <si>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</si>
  <si>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</si>
  <si>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</si>
  <si>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</si>
  <si>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</si>
  <si>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</si>
  <si>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</si>
  <si>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</si>
  <si>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</si>
  <si>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</si>
  <si>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</si>
  <si>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</si>
  <si>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</si>
  <si>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</si>
  <si>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</si>
  <si>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</si>
  <si>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</si>
  <si>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</si>
  <si>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</si>
  <si>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</si>
  <si>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</si>
  <si>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</si>
  <si>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</si>
  <si>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</si>
  <si>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</si>
  <si>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</si>
  <si>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</si>
  <si>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</si>
  <si>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</si>
  <si>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</si>
  <si>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</si>
  <si>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</si>
  <si>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</si>
  <si>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</si>
  <si>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</si>
  <si>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</si>
  <si>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</si>
  <si>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</si>
  <si>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</si>
  <si>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</si>
  <si>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</si>
  <si>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</si>
  <si>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</si>
  <si>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</si>
  <si>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</si>
  <si>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</si>
  <si>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</si>
  <si>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</si>
  <si>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</si>
  <si>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</si>
  <si>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</si>
  <si>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</si>
  <si>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</si>
  <si>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</si>
  <si>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</si>
  <si>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</si>
  <si>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</si>
  <si>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</si>
  <si>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</si>
  <si>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</si>
  <si>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</si>
  <si>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</si>
  <si>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</si>
  <si>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</si>
  <si>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</si>
  <si>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</si>
  <si>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</si>
  <si>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</si>
  <si>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</si>
  <si>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</si>
  <si>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</si>
  <si>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</si>
  <si>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</si>
  <si>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</si>
  <si>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</si>
  <si>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</si>
  <si>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</si>
  <si>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</si>
  <si>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</si>
  <si>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</si>
  <si>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</si>
  <si>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</si>
  <si>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</si>
  <si>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</si>
  <si>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</si>
  <si>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</si>
  <si>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</si>
  <si>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</si>
  <si>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</si>
  <si>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</si>
  <si>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</si>
  <si>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</si>
  <si>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</si>
  <si>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</si>
  <si>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</si>
  <si>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</si>
  <si>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</si>
  <si>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</si>
  <si>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</si>
  <si>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</si>
  <si>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</si>
  <si>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</si>
  <si>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</si>
  <si>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</si>
  <si>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</si>
  <si>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</si>
  <si>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</si>
  <si>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</si>
  <si>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</si>
  <si>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</si>
  <si>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</si>
  <si>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</si>
  <si>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</si>
  <si>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</si>
  <si>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</si>
  <si>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</si>
  <si>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</si>
  <si>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</si>
  <si>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</si>
  <si>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</si>
  <si>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</si>
  <si>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</si>
  <si>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</si>
  <si>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</si>
  <si>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</si>
  <si>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</si>
  <si>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</si>
  <si>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</si>
  <si>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</si>
  <si>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</si>
  <si>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</si>
  <si>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</si>
  <si>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</si>
  <si>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</si>
  <si>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</si>
  <si>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</si>
  <si>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</si>
  <si>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</si>
  <si>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</si>
  <si>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</si>
  <si>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</si>
  <si>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</si>
  <si>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</si>
  <si>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</si>
  <si>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</si>
  <si>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</si>
  <si>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</si>
  <si>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</si>
  <si>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</si>
  <si>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</si>
  <si>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</si>
  <si>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</si>
  <si>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</si>
  <si>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</si>
  <si>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</si>
  <si>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</si>
  <si>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</si>
  <si>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</si>
  <si>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</si>
  <si>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</si>
  <si>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</si>
  <si>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</si>
  <si>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</si>
  <si>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</si>
  <si>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</si>
  <si>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</si>
  <si>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</si>
  <si>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</si>
  <si>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</si>
  <si>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</si>
  <si>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</si>
  <si>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</si>
  <si>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</si>
  <si>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</si>
  <si>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</si>
  <si>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</si>
  <si>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</si>
  <si>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</si>
  <si>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</si>
  <si>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</si>
  <si>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</si>
  <si>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</si>
  <si>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</si>
  <si>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</si>
  <si>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</si>
  <si>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</si>
  <si>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</si>
  <si>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</si>
  <si>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</si>
  <si>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</si>
  <si>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</si>
  <si>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</si>
  <si>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</si>
  <si>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</si>
  <si>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</si>
  <si>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</si>
  <si>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</si>
  <si>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</si>
  <si>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</si>
  <si>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</si>
  <si>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</si>
  <si>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</si>
  <si>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</si>
  <si>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</si>
  <si>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</si>
  <si>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</si>
  <si>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</si>
  <si>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</si>
  <si>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</si>
  <si>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</si>
  <si>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</si>
  <si>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</si>
  <si>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</si>
  <si>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</si>
  <si>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</si>
  <si>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</si>
  <si>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</si>
  <si>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</si>
  <si>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</si>
  <si>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</si>
  <si>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</si>
  <si>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</si>
  <si>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</si>
  <si>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</si>
  <si>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</si>
  <si>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</si>
  <si>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</si>
  <si>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</si>
  <si>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</si>
  <si>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</si>
  <si>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</si>
  <si>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</si>
  <si>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</si>
  <si>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</si>
  <si>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</si>
  <si>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</si>
  <si>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</si>
  <si>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</si>
  <si>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</si>
  <si>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</si>
  <si>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</si>
  <si>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</si>
  <si>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</si>
  <si>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</si>
  <si>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</si>
  <si>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</si>
  <si>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</si>
  <si>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</si>
  <si>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</si>
  <si>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</si>
  <si>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</si>
  <si>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</si>
  <si>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</si>
  <si>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</si>
  <si>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</si>
  <si>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</si>
  <si>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</si>
  <si>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</si>
  <si>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</si>
  <si>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</si>
  <si>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</si>
  <si>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</si>
  <si>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</si>
  <si>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</si>
  <si>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</si>
  <si>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</si>
  <si>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</si>
  <si>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</si>
  <si>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</si>
  <si>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</si>
  <si>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</si>
  <si>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</si>
  <si>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</si>
  <si>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</si>
  <si>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</si>
  <si>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</si>
  <si>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</si>
  <si>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</si>
  <si>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</si>
  <si>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</si>
  <si>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</si>
  <si>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</si>
  <si>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</si>
  <si>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</si>
  <si>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</si>
  <si>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</si>
  <si>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</si>
  <si>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</si>
  <si>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</si>
  <si>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</si>
  <si>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</si>
  <si>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</si>
  <si>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</si>
  <si>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</si>
  <si>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</si>
  <si>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</si>
  <si>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</si>
  <si>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</si>
  <si>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</si>
  <si>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</si>
  <si>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</si>
  <si>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</si>
  <si>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</si>
  <si>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</si>
  <si>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</si>
  <si>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</si>
  <si>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</si>
  <si>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</si>
  <si>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</si>
  <si>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</si>
  <si>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</si>
  <si>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</si>
  <si>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</si>
  <si>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</si>
  <si>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</si>
  <si>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</si>
  <si>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</si>
  <si>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</si>
  <si>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</si>
  <si>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</si>
  <si>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</si>
  <si>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</si>
  <si>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</si>
  <si>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</si>
  <si>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</si>
  <si>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</si>
  <si>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</si>
  <si>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</si>
  <si>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</si>
  <si>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</si>
  <si>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</si>
  <si>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</si>
  <si>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</si>
  <si>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</si>
  <si>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</si>
  <si>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</si>
  <si>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</si>
  <si>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</si>
  <si>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</si>
  <si>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</si>
  <si>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</si>
  <si>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</si>
  <si>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</si>
  <si>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</si>
  <si>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</si>
  <si>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</si>
  <si>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</si>
  <si>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</si>
  <si>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</si>
  <si>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</si>
  <si>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</si>
  <si>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</si>
  <si>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</si>
  <si>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</si>
  <si>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</si>
  <si>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</si>
  <si>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</si>
  <si>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</si>
  <si>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</si>
  <si>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</si>
  <si>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</si>
  <si>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</si>
  <si>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</si>
  <si>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</si>
  <si>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</si>
  <si>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</si>
  <si>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</si>
  <si>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</si>
  <si>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</si>
  <si>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</si>
  <si>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</si>
  <si>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</si>
  <si>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</si>
  <si>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</si>
  <si>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</si>
  <si>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</si>
  <si>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</si>
  <si>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</si>
  <si>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</si>
  <si>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</si>
  <si>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</si>
  <si>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</si>
  <si>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</si>
  <si>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</si>
  <si>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</si>
  <si>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</si>
  <si>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</si>
  <si>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</si>
  <si>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</si>
  <si>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</si>
  <si>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</si>
  <si>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</si>
  <si>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</si>
  <si>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</si>
  <si>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</si>
  <si>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</si>
  <si>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</si>
  <si>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</si>
  <si>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</si>
  <si>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</si>
  <si>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</si>
  <si>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</si>
  <si>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</si>
  <si>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</si>
  <si>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</si>
  <si>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</si>
  <si>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</si>
  <si>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</si>
  <si>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</si>
  <si>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</si>
  <si>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</si>
  <si>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</si>
  <si>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</si>
  <si>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</si>
  <si>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</si>
  <si>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</si>
  <si>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</si>
  <si>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</si>
  <si>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</si>
  <si>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</si>
  <si>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</si>
  <si>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</si>
  <si>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</si>
  <si>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</si>
  <si>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</si>
  <si>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</si>
  <si>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</si>
  <si>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</si>
  <si>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</si>
  <si>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</si>
  <si>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</si>
  <si>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</si>
  <si>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</si>
  <si>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</si>
  <si>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</si>
  <si>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</si>
  <si>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</si>
  <si>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</si>
  <si>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</si>
  <si>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</si>
  <si>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</si>
  <si>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</si>
  <si>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</si>
  <si>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</si>
  <si>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</si>
  <si>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</si>
  <si>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</si>
  <si>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</si>
  <si>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</si>
  <si>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</si>
  <si>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</si>
  <si>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</si>
  <si>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</si>
  <si>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</si>
  <si>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</si>
  <si>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</si>
  <si>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</si>
  <si>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</si>
  <si>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</si>
  <si>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</si>
  <si>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</si>
  <si>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</si>
  <si>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</si>
  <si>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</si>
  <si>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</si>
  <si>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</si>
  <si>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</si>
  <si>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</si>
  <si>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</si>
  <si>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</si>
  <si>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</si>
  <si>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</si>
  <si>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</si>
  <si>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</si>
  <si>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</si>
  <si>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</si>
  <si>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</si>
  <si>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</si>
  <si>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</si>
  <si>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</si>
  <si>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</si>
  <si>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</si>
  <si>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</si>
  <si>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</si>
  <si>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</si>
  <si>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</si>
  <si>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</si>
  <si>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</si>
  <si>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</si>
  <si>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</si>
  <si>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</si>
  <si>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</si>
  <si>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</si>
  <si>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</si>
  <si>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</si>
  <si>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</si>
  <si>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</si>
  <si>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</si>
  <si>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</si>
  <si>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</si>
  <si>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</si>
  <si>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</si>
  <si>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</si>
  <si>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</si>
  <si>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</si>
  <si>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</si>
  <si>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</si>
  <si>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</si>
  <si>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</si>
  <si>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</si>
  <si>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</si>
  <si>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</si>
  <si>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</si>
  <si>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</si>
  <si>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</si>
  <si>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</si>
  <si>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</si>
  <si>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</si>
  <si>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</si>
  <si>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</si>
  <si>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</si>
  <si>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</si>
  <si>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</si>
  <si>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</si>
  <si>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</si>
  <si>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</si>
  <si>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</si>
  <si>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</si>
  <si>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</si>
  <si>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</si>
  <si>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</si>
  <si>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</si>
  <si>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</si>
  <si>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</si>
  <si>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</si>
  <si>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</si>
  <si>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</si>
  <si>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</si>
  <si>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</si>
  <si>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</si>
  <si>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</si>
  <si>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</si>
  <si>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</si>
  <si>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</si>
  <si>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</si>
  <si>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</si>
  <si>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</si>
  <si>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</si>
  <si>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</si>
  <si>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</si>
  <si>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</si>
  <si>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</si>
  <si>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</si>
  <si>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</si>
  <si>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</si>
  <si>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</si>
  <si>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</si>
  <si>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</si>
  <si>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</si>
  <si>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</si>
  <si>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</si>
  <si>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</si>
  <si>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</si>
  <si>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</si>
  <si>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</si>
  <si>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</si>
  <si>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</si>
  <si>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</si>
  <si>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</si>
  <si>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</si>
  <si>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</si>
  <si>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</si>
  <si>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</si>
  <si>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</si>
  <si>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</si>
  <si>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</si>
  <si>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</si>
  <si>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</si>
  <si>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</si>
  <si>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</si>
  <si>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</si>
  <si>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</si>
  <si>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</si>
  <si>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</si>
  <si>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</si>
  <si>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</si>
  <si>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</si>
  <si>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</si>
  <si>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</si>
  <si>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</si>
  <si>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</si>
  <si>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</si>
  <si>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</si>
  <si>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</si>
  <si>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</si>
  <si>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</si>
  <si>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</si>
  <si>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</si>
  <si>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</si>
  <si>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</si>
  <si>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</si>
  <si>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</si>
  <si>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</si>
  <si>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</si>
  <si>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</si>
  <si>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</si>
  <si>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</si>
  <si>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</si>
  <si>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</si>
  <si>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</si>
  <si>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</si>
  <si>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</si>
  <si>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</si>
  <si>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</si>
  <si>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</si>
  <si>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</si>
  <si>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</si>
  <si>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</si>
  <si>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</si>
  <si>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</si>
  <si>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</si>
  <si>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</si>
  <si>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</si>
  <si>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</si>
  <si>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</si>
  <si>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</si>
  <si>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</si>
  <si>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</si>
  <si>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</si>
  <si>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</si>
  <si>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</si>
  <si>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</si>
  <si>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</si>
  <si>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</si>
  <si>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</si>
  <si>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</si>
  <si>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</si>
  <si>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</si>
  <si>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</si>
  <si>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</si>
  <si>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</si>
  <si>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</si>
  <si>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</si>
  <si>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</si>
  <si>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</si>
  <si>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</si>
  <si>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</si>
  <si>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</si>
  <si>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</si>
  <si>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</si>
  <si>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</si>
  <si>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</si>
  <si>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</si>
  <si>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</si>
  <si>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</si>
  <si>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</si>
  <si>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</si>
  <si>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</si>
  <si>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</si>
  <si>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</si>
  <si>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</si>
  <si>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</si>
  <si>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</si>
  <si>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</si>
  <si>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</si>
  <si>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</si>
  <si>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</si>
  <si>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</si>
  <si>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</si>
  <si>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</si>
  <si>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</si>
  <si>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</si>
  <si>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</si>
  <si>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</si>
  <si>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</si>
  <si>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</si>
  <si>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</si>
  <si>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</si>
  <si>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</si>
  <si>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</si>
  <si>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</si>
  <si>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</si>
  <si>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</si>
  <si>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</si>
  <si>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</si>
  <si>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</si>
  <si>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</si>
  <si>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</si>
  <si>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</si>
  <si>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</si>
  <si>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</si>
  <si>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</si>
  <si>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</si>
  <si>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</si>
  <si>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</si>
  <si>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</si>
  <si>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</si>
  <si>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</si>
  <si>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</si>
  <si>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</si>
  <si>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</si>
  <si>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</si>
  <si>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</si>
  <si>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</si>
  <si>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</si>
  <si>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</si>
  <si>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</si>
  <si>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</si>
  <si>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</si>
  <si>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</si>
  <si>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</si>
  <si>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</si>
  <si>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</si>
  <si>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</si>
  <si>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</si>
  <si>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</si>
  <si>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</si>
  <si>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</si>
  <si>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</si>
  <si>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</si>
  <si>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</si>
  <si>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</si>
  <si>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</si>
  <si>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</si>
  <si>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</si>
  <si>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</si>
  <si>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</si>
  <si>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</si>
  <si>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</si>
  <si>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</si>
  <si>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</si>
  <si>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</si>
  <si>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</si>
  <si>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</si>
  <si>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</si>
  <si>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</si>
  <si>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</si>
  <si>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</si>
  <si>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</si>
  <si>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</si>
  <si>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</si>
  <si>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</si>
  <si>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</si>
  <si>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</si>
  <si>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</si>
  <si>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</si>
  <si>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</si>
  <si>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</si>
  <si>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</si>
  <si>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</si>
  <si>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</si>
  <si>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</si>
  <si>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</si>
  <si>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</si>
  <si>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</si>
  <si>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</si>
  <si>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</si>
  <si>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</si>
  <si>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</si>
  <si>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</si>
  <si>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</si>
  <si>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</si>
  <si>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</si>
  <si>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</si>
  <si>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</si>
  <si>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</si>
  <si>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</si>
  <si>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</si>
  <si>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</si>
  <si>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</si>
  <si>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</si>
  <si>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</si>
  <si>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</si>
  <si>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</si>
  <si>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</si>
  <si>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</si>
  <si>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</si>
  <si>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</si>
  <si>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</si>
  <si>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</si>
  <si>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</si>
  <si>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</si>
  <si>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</si>
  <si>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</si>
  <si>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</si>
  <si>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</si>
  <si>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</si>
  <si>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</si>
  <si>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</si>
  <si>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</si>
  <si>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</si>
  <si>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</si>
  <si>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</si>
  <si>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</si>
  <si>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</si>
  <si>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</si>
  <si>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</si>
  <si>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</si>
  <si>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</si>
  <si>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</si>
  <si>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</si>
  <si>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</si>
  <si>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</si>
  <si>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</si>
  <si>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</si>
  <si>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</si>
  <si>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</si>
  <si>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</si>
  <si>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</si>
  <si>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</si>
  <si>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</si>
  <si>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</si>
  <si>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</si>
  <si>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</si>
  <si>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</si>
  <si>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</si>
  <si>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</si>
  <si>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</si>
  <si>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</si>
  <si>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</si>
  <si>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</si>
  <si>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</si>
  <si>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</si>
  <si>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</si>
  <si>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</si>
  <si>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</si>
  <si>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</si>
  <si>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</si>
  <si>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</si>
  <si>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</si>
  <si>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</si>
  <si>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</si>
  <si>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</si>
  <si>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</si>
  <si>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</si>
  <si>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</si>
  <si>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</si>
  <si>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</si>
  <si>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</si>
  <si>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</si>
  <si>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</si>
  <si>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</si>
  <si>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</si>
  <si>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</si>
  <si>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</si>
  <si>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</si>
  <si>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</si>
  <si>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</si>
  <si>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</si>
  <si>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</si>
  <si>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</si>
  <si>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</si>
  <si>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</si>
  <si>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</si>
  <si>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</si>
  <si>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</si>
  <si>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</si>
  <si>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</si>
  <si>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</si>
  <si>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</si>
  <si>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</si>
  <si>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</si>
  <si>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</si>
  <si>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</si>
  <si>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</si>
  <si>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</si>
  <si>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</si>
  <si>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</si>
  <si>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</si>
  <si>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</si>
  <si>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</si>
  <si>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</si>
  <si>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</si>
  <si>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</si>
  <si>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</si>
  <si>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</si>
  <si>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</si>
  <si>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</si>
  <si>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</si>
  <si>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</si>
  <si>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</si>
  <si>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</si>
  <si>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</si>
  <si>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</si>
  <si>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</si>
  <si>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</si>
  <si>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</si>
  <si>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</si>
  <si>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</si>
  <si>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</si>
  <si>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</si>
  <si>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</si>
  <si>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</si>
  <si>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</si>
  <si>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</si>
  <si>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</si>
  <si>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</si>
  <si>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</si>
  <si>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</si>
  <si>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</si>
  <si>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</si>
  <si>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</si>
  <si>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</si>
  <si>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</si>
  <si>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</si>
  <si>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</si>
  <si>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</si>
  <si>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</si>
  <si>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</si>
  <si>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</si>
  <si>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</si>
  <si>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</si>
  <si>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</si>
  <si>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</si>
  <si>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</si>
  <si>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</si>
  <si>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</si>
  <si>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</si>
  <si>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</si>
  <si>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</si>
  <si>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</si>
  <si>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</si>
  <si>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</si>
  <si>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</si>
  <si>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</si>
  <si>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</si>
  <si>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</si>
  <si>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</si>
  <si>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</si>
  <si>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</si>
  <si>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</si>
  <si>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</si>
  <si>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</si>
  <si>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</si>
  <si>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</si>
  <si>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</si>
  <si>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</si>
  <si>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</si>
  <si>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</si>
  <si>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</si>
  <si>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</si>
  <si>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</si>
  <si>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</si>
  <si>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</si>
  <si>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</si>
  <si>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</si>
  <si>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</si>
  <si>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</si>
  <si>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</si>
  <si>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</si>
  <si>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</si>
  <si>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</si>
  <si>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</si>
  <si>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</si>
  <si>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</si>
  <si>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</si>
  <si>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</si>
  <si>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</si>
  <si>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</si>
  <si>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</si>
  <si>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</si>
  <si>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</si>
  <si>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</si>
  <si>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</si>
  <si>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</si>
  <si>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</si>
  <si>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</si>
  <si>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</si>
  <si>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</si>
  <si>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</si>
  <si>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</si>
  <si>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</si>
  <si>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</si>
  <si>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</si>
  <si>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</si>
  <si>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</si>
  <si>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</si>
  <si>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</si>
  <si>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</si>
  <si>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</si>
  <si>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</si>
  <si>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</si>
  <si>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</si>
  <si>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</si>
  <si>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</si>
  <si>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</si>
  <si>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</si>
  <si>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</si>
  <si>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</si>
  <si>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</si>
  <si>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</si>
  <si>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</si>
  <si>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</si>
  <si>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</si>
  <si>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</si>
  <si>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</si>
  <si>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</si>
  <si>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</si>
  <si>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</si>
  <si>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</si>
  <si>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</si>
  <si>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</si>
  <si>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</si>
  <si>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</si>
  <si>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</si>
  <si>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</si>
  <si>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</si>
  <si>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</si>
  <si>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</si>
  <si>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</si>
  <si>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</si>
  <si>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</si>
  <si>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</si>
  <si>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</si>
  <si>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</si>
  <si>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</si>
  <si>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</si>
  <si>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</si>
  <si>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</si>
  <si>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</si>
  <si>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</si>
  <si>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</si>
  <si>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</si>
  <si>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</si>
  <si>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</si>
  <si>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</si>
  <si>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</si>
  <si>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</si>
  <si>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</si>
  <si>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</si>
  <si>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</si>
  <si>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</si>
  <si>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</si>
  <si>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</si>
  <si>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</si>
  <si>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</si>
  <si>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</si>
  <si>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</si>
  <si>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</si>
  <si>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</si>
  <si>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</si>
  <si>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</si>
  <si>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</si>
  <si>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</si>
  <si>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</si>
  <si>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</si>
  <si>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</si>
  <si>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</si>
  <si>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</si>
  <si>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</si>
  <si>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</si>
  <si>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</si>
  <si>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</si>
  <si>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</si>
  <si>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</si>
  <si>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</si>
  <si>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</si>
  <si>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</si>
  <si>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</si>
  <si>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</si>
  <si>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</si>
  <si>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</si>
  <si>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</si>
  <si>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</si>
  <si>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</si>
  <si>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</si>
  <si>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</si>
  <si>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</si>
  <si>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</si>
  <si>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</si>
  <si>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</si>
  <si>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</si>
  <si>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</si>
  <si>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</si>
  <si>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</si>
  <si>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</si>
  <si>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</si>
  <si>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</si>
  <si>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</si>
  <si>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</si>
  <si>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</si>
  <si>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</si>
  <si>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</si>
  <si>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</si>
  <si>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</si>
  <si>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</si>
  <si>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</si>
  <si>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</si>
  <si>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</si>
  <si>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</si>
  <si>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</si>
  <si>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</si>
  <si>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</si>
  <si>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</si>
  <si>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</si>
  <si>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</si>
  <si>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</si>
  <si>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</si>
  <si>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</si>
  <si>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</si>
  <si>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</si>
  <si>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</si>
  <si>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</si>
  <si>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</si>
  <si>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</si>
  <si>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</si>
  <si>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</si>
  <si>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</si>
  <si>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</si>
  <si>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</si>
  <si>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</si>
  <si>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</si>
  <si>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</si>
  <si>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</si>
  <si>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</si>
  <si>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</si>
  <si>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</si>
  <si>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</si>
  <si>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</si>
  <si>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</si>
  <si>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</si>
  <si>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</si>
  <si>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</si>
  <si>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</si>
  <si>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</si>
  <si>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</si>
  <si>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</si>
  <si>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</si>
  <si>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</si>
  <si>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</si>
  <si>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</si>
  <si>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</si>
  <si>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</si>
  <si>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</si>
  <si>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</si>
  <si>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</si>
  <si>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</si>
  <si>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</si>
  <si>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</si>
  <si>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</si>
  <si>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</si>
  <si>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</si>
  <si>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</si>
  <si>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</si>
  <si>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</si>
  <si>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</si>
  <si>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</si>
  <si>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</si>
  <si>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</si>
  <si>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</si>
  <si>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</si>
  <si>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</si>
  <si>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</si>
  <si>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</si>
  <si>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</si>
  <si>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</si>
  <si>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</si>
  <si>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</si>
  <si>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</si>
  <si>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</si>
  <si>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</si>
  <si>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</si>
  <si>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</si>
  <si>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</si>
  <si>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</si>
  <si>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</si>
  <si>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</si>
  <si>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</si>
  <si>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</si>
  <si>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</si>
  <si>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</si>
  <si>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</si>
  <si>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</si>
  <si>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</si>
  <si>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</si>
  <si>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</si>
  <si>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</si>
  <si>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</si>
  <si>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</si>
  <si>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</si>
  <si>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</si>
  <si>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</si>
  <si>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</si>
  <si>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</si>
  <si>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</si>
  <si>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</si>
  <si>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</si>
  <si>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</si>
  <si>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</si>
  <si>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</si>
  <si>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</si>
  <si>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</si>
  <si>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</si>
  <si>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</si>
  <si>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</si>
  <si>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</si>
  <si>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</si>
  <si>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</si>
  <si>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</si>
  <si>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</si>
  <si>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</si>
  <si>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</si>
  <si>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</si>
  <si>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</si>
  <si>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</si>
  <si>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</si>
  <si>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</si>
  <si>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</si>
  <si>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</si>
  <si>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</si>
  <si>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</si>
  <si>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</si>
  <si>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</si>
  <si>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</si>
  <si>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</si>
  <si>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</si>
  <si>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</si>
  <si>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</si>
  <si>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</si>
  <si>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</si>
  <si>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</si>
  <si>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</si>
  <si>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</si>
  <si>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</si>
  <si>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</si>
  <si>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</si>
  <si>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</si>
  <si>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</si>
  <si>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</si>
  <si>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</si>
  <si>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</si>
  <si>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</si>
  <si>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</si>
  <si>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</si>
  <si>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</si>
  <si>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</si>
  <si>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</si>
  <si>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</si>
  <si>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</si>
  <si>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</si>
  <si>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</si>
  <si>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</si>
  <si>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</si>
  <si>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</si>
  <si>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</si>
  <si>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</si>
  <si>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</si>
  <si>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</si>
  <si>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</si>
  <si>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</si>
  <si>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</si>
  <si>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</si>
  <si>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</si>
  <si>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</si>
  <si>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</si>
  <si>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</si>
  <si>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</si>
  <si>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</si>
  <si>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</si>
  <si>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</si>
  <si>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</si>
  <si>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</si>
  <si>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</si>
  <si>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</si>
  <si>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</si>
  <si>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</si>
  <si>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</si>
  <si>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</si>
  <si>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</si>
  <si>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</si>
  <si>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</si>
  <si>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</si>
  <si>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</si>
  <si>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</si>
  <si>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</si>
  <si>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</si>
  <si>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</si>
  <si>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</si>
  <si>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</si>
  <si>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</si>
  <si>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</si>
  <si>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</si>
  <si>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</si>
  <si>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</si>
  <si>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</si>
  <si>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</si>
  <si>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</si>
  <si>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</si>
  <si>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</si>
  <si>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</si>
  <si>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</si>
  <si>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</si>
  <si>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</si>
  <si>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</si>
  <si>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</si>
  <si>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</si>
  <si>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</si>
  <si>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</si>
  <si>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</si>
  <si>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</si>
  <si>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</si>
  <si>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</si>
  <si>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</si>
  <si>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</si>
  <si>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</si>
  <si>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</si>
  <si>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</si>
  <si>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</si>
  <si>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</si>
  <si>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</si>
  <si>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</si>
  <si>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</si>
  <si>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</si>
  <si>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</si>
  <si>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</si>
  <si>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</si>
  <si>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</si>
  <si>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</si>
  <si>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</si>
  <si>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</si>
  <si>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</si>
  <si>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</si>
  <si>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</si>
  <si>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</si>
  <si>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</si>
  <si>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</si>
  <si>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</si>
  <si>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</si>
  <si>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</si>
  <si>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</si>
  <si>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</si>
  <si>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</si>
  <si>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</si>
  <si>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</si>
  <si>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</si>
  <si>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</si>
  <si>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</si>
  <si>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</si>
  <si>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</si>
  <si>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</si>
  <si>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</si>
  <si>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</si>
  <si>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</si>
  <si>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</si>
  <si>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</si>
  <si>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</si>
  <si>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</si>
  <si>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</si>
  <si>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</si>
  <si>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</si>
  <si>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</si>
  <si>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</si>
  <si>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</si>
  <si>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</si>
  <si>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</si>
  <si>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</si>
  <si>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</si>
  <si>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</si>
  <si>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</si>
  <si>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</si>
  <si>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</si>
  <si>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</si>
  <si>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</si>
  <si>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</si>
  <si>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</si>
  <si>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</si>
  <si>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</si>
  <si>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</si>
  <si>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</si>
  <si>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</si>
  <si>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</si>
  <si>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</si>
  <si>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</si>
  <si>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</si>
  <si>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</si>
  <si>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</si>
  <si>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</si>
  <si>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</si>
  <si>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</si>
  <si>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</si>
  <si>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</si>
  <si>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</si>
  <si>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</si>
  <si>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</si>
  <si>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</si>
  <si>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</si>
  <si>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</si>
  <si>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</si>
  <si>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</si>
  <si>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</si>
  <si>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</si>
  <si>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</si>
  <si>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</si>
  <si>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</si>
  <si>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</si>
  <si>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</si>
  <si>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</si>
  <si>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</si>
  <si>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</si>
  <si>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</si>
  <si>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</si>
  <si>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</si>
  <si>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</si>
  <si>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</si>
  <si>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</si>
  <si>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</si>
  <si>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</si>
  <si>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</si>
  <si>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</si>
  <si>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</si>
  <si>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</si>
  <si>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</si>
  <si>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</si>
  <si>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</si>
  <si>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</si>
  <si>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</si>
  <si>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</si>
  <si>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</si>
  <si>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</si>
  <si>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</si>
  <si>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</si>
  <si>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</si>
  <si>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</si>
  <si>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</si>
  <si>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</si>
  <si>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</si>
  <si>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</si>
  <si>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</si>
  <si>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</si>
  <si>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</si>
  <si>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</si>
  <si>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</si>
  <si>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</si>
  <si>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</si>
  <si>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</si>
  <si>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</si>
  <si>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</si>
  <si>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</si>
  <si>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</si>
  <si>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</si>
  <si>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</si>
  <si>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</si>
  <si>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</si>
  <si>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</si>
  <si>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</si>
  <si>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</si>
  <si>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</si>
  <si>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</si>
  <si>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</si>
  <si>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</si>
  <si>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</si>
  <si>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</si>
  <si>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</si>
  <si>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</si>
  <si>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</si>
  <si>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</si>
  <si>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</si>
  <si>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</si>
  <si>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</si>
  <si>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</si>
  <si>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</si>
  <si>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</si>
  <si>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</si>
  <si>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</si>
  <si>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</si>
  <si>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</si>
  <si>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</si>
  <si>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</si>
  <si>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</si>
  <si>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</si>
  <si>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</si>
  <si>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</si>
  <si>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</si>
  <si>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</si>
  <si>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</si>
  <si>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</si>
  <si>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</si>
  <si>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</si>
  <si>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</si>
  <si>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</si>
  <si>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</si>
  <si>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</si>
  <si>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</si>
  <si>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</si>
  <si>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</si>
  <si>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</si>
  <si>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</si>
  <si>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</si>
  <si>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</si>
  <si>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</si>
  <si>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</si>
  <si>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</si>
  <si>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</si>
  <si>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</si>
  <si>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</si>
  <si>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</si>
  <si>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</si>
  <si>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</si>
  <si>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</si>
  <si>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</si>
  <si>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</si>
  <si>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</si>
  <si>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</si>
  <si>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</si>
  <si>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</si>
  <si>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</si>
  <si>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</si>
  <si>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</si>
  <si>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</si>
  <si>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</si>
  <si>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</si>
  <si>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</si>
  <si>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</si>
  <si>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</si>
  <si>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</si>
  <si>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</si>
  <si>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</si>
  <si>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</si>
  <si>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</si>
  <si>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</si>
  <si>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</si>
  <si>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</si>
  <si>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</si>
  <si>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</si>
  <si>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</si>
  <si>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</si>
  <si>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</si>
  <si>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</si>
  <si>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</si>
  <si>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</si>
  <si>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</si>
  <si>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</si>
  <si>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</si>
  <si>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</si>
  <si>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</si>
  <si>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</si>
  <si>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</si>
  <si>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</si>
  <si>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</si>
  <si>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</si>
  <si>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</si>
  <si>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</si>
  <si>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</si>
  <si>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</si>
  <si>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</si>
  <si>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</si>
  <si>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</si>
  <si>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</si>
  <si>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</si>
  <si>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</si>
  <si>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</si>
  <si>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</si>
  <si>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</si>
  <si>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</si>
  <si>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</si>
  <si>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</si>
  <si>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</si>
  <si>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</si>
  <si>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</si>
  <si>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</si>
  <si>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</si>
  <si>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</si>
  <si>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</si>
  <si>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</si>
  <si>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</si>
  <si>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</si>
  <si>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</si>
  <si>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</si>
  <si>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</si>
  <si>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</si>
  <si>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</si>
  <si>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</si>
  <si>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</si>
  <si>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</si>
  <si>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</si>
  <si>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</si>
  <si>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</si>
  <si>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</si>
  <si>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</si>
  <si>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</si>
  <si>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</si>
  <si>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</si>
  <si>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</si>
  <si>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</si>
  <si>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</si>
  <si>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</si>
  <si>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</si>
  <si>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</si>
  <si>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</si>
  <si>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</si>
  <si>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</si>
  <si>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</si>
  <si>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</si>
  <si>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</si>
  <si>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</si>
  <si>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</si>
  <si>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</si>
  <si>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</si>
  <si>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</si>
  <si>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</si>
  <si>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</si>
  <si>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</si>
  <si>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</si>
  <si>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</si>
  <si>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</si>
  <si>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</si>
  <si>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</si>
  <si>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</si>
  <si>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</si>
  <si>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</si>
  <si>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</si>
  <si>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</si>
  <si>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</si>
  <si>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</si>
  <si>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</si>
  <si>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</si>
  <si>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</si>
  <si>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</si>
  <si>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</si>
  <si>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</si>
  <si>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</si>
  <si>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</si>
  <si>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</si>
  <si>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</si>
  <si>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</si>
  <si>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</si>
  <si>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</si>
  <si>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</si>
  <si>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</si>
  <si>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</si>
  <si>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</si>
  <si>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</si>
  <si>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</si>
  <si>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</si>
  <si>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</si>
  <si>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</si>
  <si>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</si>
  <si>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</si>
  <si>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</si>
  <si>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</si>
  <si>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</si>
  <si>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</si>
  <si>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</si>
  <si>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</si>
  <si>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</si>
  <si>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</si>
  <si>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</si>
  <si>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</si>
  <si>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</si>
  <si>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</si>
  <si>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</si>
  <si>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</si>
  <si>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</si>
  <si>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</si>
  <si>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</si>
  <si>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</si>
  <si>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</si>
  <si>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</si>
  <si>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</si>
  <si>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</si>
  <si>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</si>
  <si>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</si>
  <si>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</si>
  <si>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</si>
  <si>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</si>
  <si>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</si>
  <si>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</si>
  <si>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</si>
  <si>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</si>
  <si>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</si>
  <si>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</si>
  <si>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</si>
  <si>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</si>
  <si>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</si>
  <si>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</si>
  <si>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</si>
  <si>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</si>
  <si>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</si>
  <si>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</si>
  <si>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</si>
  <si>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</si>
  <si>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</si>
  <si>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</si>
  <si>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</si>
  <si>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</si>
  <si>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</si>
  <si>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</si>
  <si>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</si>
  <si>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</si>
  <si>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</si>
  <si>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</si>
  <si>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</si>
  <si>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</si>
  <si>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</si>
  <si>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</si>
  <si>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</si>
  <si>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</si>
  <si>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</si>
  <si>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</si>
  <si>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</si>
  <si>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</si>
  <si>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</si>
  <si>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</si>
  <si>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</si>
  <si>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</si>
  <si>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</si>
  <si>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</si>
  <si>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</si>
  <si>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</si>
  <si>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</si>
  <si>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</si>
  <si>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</si>
  <si>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</si>
  <si>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</si>
  <si>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</si>
  <si>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</si>
  <si>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</si>
  <si>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</si>
  <si>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</si>
  <si>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</si>
  <si>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</si>
  <si>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</si>
  <si>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</si>
  <si>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</si>
  <si>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</si>
  <si>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</si>
  <si>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</si>
  <si>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</si>
  <si>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</si>
  <si>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</si>
  <si>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</si>
  <si>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</si>
  <si>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</si>
  <si>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</si>
  <si>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</si>
  <si>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</si>
  <si>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</si>
  <si>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</si>
  <si>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</si>
  <si>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</si>
  <si>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</si>
  <si>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</si>
  <si>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</si>
  <si>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</si>
  <si>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</si>
  <si>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</si>
  <si>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</si>
  <si>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</si>
  <si>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</si>
  <si>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</si>
  <si>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</si>
  <si>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</si>
  <si>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</si>
  <si>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</si>
  <si>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</si>
  <si>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</si>
  <si>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</si>
  <si>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</si>
  <si>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</si>
  <si>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</si>
  <si>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</si>
  <si>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</si>
  <si>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</si>
  <si>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</si>
  <si>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</si>
  <si>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</si>
  <si>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</si>
  <si>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</si>
  <si>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</si>
  <si>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</si>
  <si>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</si>
  <si>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</si>
  <si>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</si>
  <si>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</si>
  <si>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</si>
  <si>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</si>
  <si>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</si>
  <si>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</si>
  <si>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</si>
  <si>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</si>
  <si>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</si>
  <si>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</si>
  <si>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</si>
  <si>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</si>
  <si>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</si>
  <si>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</si>
  <si>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</si>
  <si>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</si>
  <si>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</si>
  <si>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</si>
  <si>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</si>
  <si>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</si>
  <si>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</si>
  <si>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</si>
  <si>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</si>
  <si>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</si>
  <si>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</si>
  <si>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</si>
  <si>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</si>
  <si>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</si>
  <si>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</si>
  <si>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</si>
  <si>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</si>
  <si>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</si>
  <si>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</si>
  <si>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</si>
  <si>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</si>
  <si>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</si>
  <si>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</si>
  <si>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</si>
  <si>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</si>
  <si>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</si>
  <si>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</si>
  <si>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</si>
  <si>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</si>
  <si>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</si>
  <si>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</si>
  <si>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</si>
  <si>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</si>
  <si>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</si>
  <si>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</si>
  <si>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</si>
  <si>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</si>
  <si>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</si>
  <si>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</si>
  <si>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</si>
  <si>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</si>
  <si>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</si>
  <si>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</si>
  <si>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</si>
  <si>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</si>
  <si>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</si>
  <si>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</si>
  <si>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</si>
  <si>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</si>
  <si>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</si>
  <si>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</si>
  <si>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</si>
  <si>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</si>
  <si>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</si>
  <si>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</si>
  <si>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</si>
  <si>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</si>
  <si>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</si>
  <si>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</si>
  <si>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</si>
  <si>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</si>
  <si>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</si>
  <si>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</si>
  <si>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</si>
  <si>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</si>
  <si>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</si>
  <si>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</si>
  <si>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</si>
  <si>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</si>
  <si>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</si>
  <si>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</si>
  <si>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</si>
  <si>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</si>
  <si>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</si>
  <si>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</si>
  <si>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</si>
  <si>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</si>
  <si>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</si>
  <si>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</si>
  <si>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</si>
  <si>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</si>
  <si>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</si>
  <si>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</si>
  <si>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</si>
  <si>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</si>
  <si>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</si>
  <si>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</si>
  <si>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</si>
  <si>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</si>
  <si>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</si>
  <si>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</si>
  <si>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</si>
  <si>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</si>
  <si>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</si>
  <si>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</si>
  <si>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</si>
  <si>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</si>
  <si>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</si>
  <si>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</si>
  <si>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</si>
  <si>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</si>
  <si>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</si>
  <si>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</si>
  <si>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</si>
  <si>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</si>
  <si>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</si>
  <si>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</si>
  <si>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</si>
  <si>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</si>
  <si>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</si>
  <si>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</si>
  <si>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</si>
  <si>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</si>
  <si>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</si>
  <si>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</si>
  <si>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</si>
  <si>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</si>
  <si>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</si>
  <si>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</si>
  <si>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</si>
  <si>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</si>
  <si>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</si>
  <si>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</si>
  <si>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</si>
  <si>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</si>
  <si>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</si>
  <si>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</si>
  <si>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</si>
  <si>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</si>
  <si>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</si>
  <si>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</si>
  <si>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</si>
  <si>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</si>
  <si>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</si>
  <si>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</si>
  <si>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</si>
  <si>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</si>
  <si>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</si>
  <si>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</si>
  <si>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</si>
  <si>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</si>
  <si>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</si>
  <si>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</si>
  <si>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</si>
  <si>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</si>
  <si>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</si>
  <si>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</si>
  <si>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</si>
  <si>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</si>
  <si>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</si>
  <si>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</si>
  <si>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</si>
  <si>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</si>
  <si>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</si>
  <si>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</si>
  <si>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</si>
  <si>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</si>
  <si>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</si>
  <si>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</si>
  <si>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</si>
  <si>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</si>
  <si>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</si>
  <si>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</si>
  <si>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</si>
  <si>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</si>
  <si>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</si>
  <si>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</si>
  <si>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</si>
  <si>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</si>
  <si>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</si>
  <si>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</si>
  <si>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</si>
  <si>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</si>
  <si>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</si>
  <si>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</si>
  <si>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</si>
  <si>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</si>
  <si>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</si>
  <si>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</si>
  <si>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</si>
  <si>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</si>
  <si>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</si>
  <si>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</si>
  <si>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</si>
  <si>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</si>
  <si>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</si>
  <si>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</si>
  <si>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</si>
  <si>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</si>
  <si>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</si>
  <si>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</si>
  <si>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</si>
  <si>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</si>
  <si>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</si>
  <si>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</si>
  <si>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</si>
  <si>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</si>
  <si>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</si>
  <si>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</si>
  <si>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</si>
  <si>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</si>
  <si>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</si>
  <si>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</si>
  <si>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</si>
  <si>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</si>
  <si>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</si>
  <si>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</si>
  <si>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</si>
  <si>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</si>
  <si>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</si>
  <si>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</si>
  <si>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</si>
  <si>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</si>
  <si>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</si>
  <si>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</si>
  <si>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</si>
  <si>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</si>
  <si>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</si>
  <si>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</si>
  <si>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</si>
  <si>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</si>
  <si>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</si>
  <si>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</si>
  <si>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</si>
  <si>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</si>
  <si>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</si>
  <si>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</si>
  <si>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</si>
  <si>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</si>
  <si>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</si>
  <si>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</si>
  <si>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</si>
  <si>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</si>
  <si>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</si>
  <si>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</si>
  <si>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</si>
  <si>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</si>
  <si>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</si>
  <si>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</si>
  <si>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</si>
  <si>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</si>
  <si>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</si>
  <si>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</si>
  <si>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</si>
  <si>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</si>
  <si>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</si>
  <si>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</si>
  <si>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</si>
  <si>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</si>
  <si>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</si>
  <si>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</si>
  <si>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</si>
  <si>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</si>
  <si>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</si>
  <si>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</si>
  <si>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</si>
  <si>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</si>
  <si>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</si>
  <si>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</si>
  <si>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</si>
  <si>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</si>
  <si>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</si>
  <si>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</si>
  <si>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</si>
  <si>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</si>
  <si>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</si>
  <si>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</si>
  <si>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</si>
  <si>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</si>
  <si>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</si>
  <si>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</si>
  <si>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</si>
  <si>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</si>
  <si>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</si>
  <si>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</si>
  <si>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</si>
  <si>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</si>
  <si>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</si>
  <si>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</si>
  <si>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</si>
  <si>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</si>
  <si>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</si>
  <si>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</si>
  <si>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</si>
  <si>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</si>
  <si>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</si>
  <si>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</si>
  <si>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</si>
  <si>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</si>
  <si>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</si>
  <si>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</si>
  <si>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</si>
  <si>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</si>
  <si>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</si>
  <si>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</si>
  <si>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</si>
  <si>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</si>
  <si>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</si>
  <si>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</si>
  <si>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</si>
  <si>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</si>
  <si>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</si>
  <si>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</si>
  <si>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</si>
  <si>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</si>
  <si>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</si>
  <si>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</si>
  <si>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</si>
  <si>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</si>
  <si>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</si>
  <si>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</si>
  <si>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</si>
  <si>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</si>
  <si>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</si>
  <si>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</si>
  <si>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</si>
  <si>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</si>
  <si>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</si>
  <si>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</si>
  <si>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</si>
  <si>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</si>
  <si>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</si>
  <si>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</si>
  <si>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</si>
  <si>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</si>
  <si>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</si>
  <si>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</si>
  <si>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</si>
  <si>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</si>
  <si>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</si>
  <si>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</si>
  <si>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</si>
  <si>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</si>
  <si>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</si>
  <si>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</si>
  <si>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</si>
  <si>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</si>
  <si>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</si>
  <si>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</si>
  <si>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</si>
  <si>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</si>
  <si>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</si>
  <si>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</si>
  <si>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</si>
  <si>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</si>
  <si>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</si>
  <si>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</si>
  <si>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</si>
  <si>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</si>
  <si>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</si>
  <si>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</si>
  <si>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</si>
  <si>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</si>
  <si>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</si>
  <si>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</si>
  <si>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</si>
  <si>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</si>
  <si>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</si>
  <si>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</si>
  <si>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</si>
  <si>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</si>
  <si>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</si>
  <si>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</si>
  <si>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</si>
  <si>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</si>
  <si>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</si>
  <si>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</si>
  <si>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</si>
  <si>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</si>
  <si>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</si>
  <si>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</si>
  <si>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</si>
  <si>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</si>
  <si>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</si>
  <si>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</si>
  <si>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</si>
  <si>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</si>
  <si>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</si>
  <si>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</si>
  <si>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</si>
  <si>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</si>
  <si>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</si>
  <si>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</si>
  <si>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</si>
  <si>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</si>
  <si>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</si>
  <si>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</si>
  <si>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</si>
  <si>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</si>
  <si>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</si>
  <si>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</si>
  <si>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</si>
  <si>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</si>
  <si>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</si>
  <si>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</si>
  <si>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</si>
  <si>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</si>
  <si>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</si>
  <si>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</si>
  <si>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</si>
  <si>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</si>
  <si>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</si>
  <si>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</si>
  <si>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</si>
  <si>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</si>
  <si>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</si>
  <si>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</si>
  <si>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</si>
  <si>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</si>
  <si>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</si>
  <si>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</si>
  <si>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</si>
  <si>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</si>
  <si>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</si>
  <si>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</si>
  <si>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</si>
  <si>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</si>
  <si>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</si>
  <si>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</si>
  <si>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</si>
  <si>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</si>
  <si>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</si>
  <si>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</si>
  <si>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</si>
  <si>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</si>
  <si>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</si>
  <si>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</si>
  <si>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</si>
  <si>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</si>
  <si>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</si>
  <si>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</si>
  <si>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</si>
  <si>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</si>
  <si>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</si>
  <si>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</si>
  <si>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</si>
  <si>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</si>
  <si>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</si>
  <si>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</si>
  <si>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</si>
  <si>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</si>
  <si>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</si>
  <si>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</si>
  <si>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</si>
  <si>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</si>
  <si>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</si>
  <si>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</si>
  <si>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</si>
  <si>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</si>
  <si>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</si>
  <si>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</si>
  <si>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</si>
  <si>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</si>
  <si>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</si>
  <si>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</si>
  <si>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</si>
  <si>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</si>
  <si>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</si>
  <si>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</si>
  <si>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</si>
  <si>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</si>
  <si>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</si>
  <si>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</si>
  <si>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</si>
  <si>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</si>
  <si>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</si>
  <si>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</si>
  <si>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</si>
  <si>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</si>
  <si>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</si>
  <si>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</si>
  <si>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</si>
  <si>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</si>
  <si>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</si>
  <si>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</si>
  <si>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</si>
  <si>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</si>
  <si>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</si>
  <si>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</si>
  <si>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</si>
  <si>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</si>
  <si>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</si>
  <si>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</si>
  <si>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</si>
  <si>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</si>
  <si>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</si>
  <si>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</si>
  <si>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</si>
  <si>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</si>
  <si>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</si>
  <si>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</si>
  <si>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</si>
  <si>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</si>
  <si>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</si>
  <si>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</si>
  <si>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</si>
  <si>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</si>
  <si>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</si>
  <si>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</si>
  <si>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</si>
  <si>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</si>
  <si>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</si>
  <si>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</si>
  <si>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</si>
  <si>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</si>
  <si>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</si>
  <si>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</si>
  <si>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</si>
  <si>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</si>
  <si>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</si>
  <si>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</si>
  <si>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</si>
  <si>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</si>
  <si>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</si>
  <si>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</si>
  <si>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</si>
  <si>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</si>
  <si>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</si>
  <si>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</si>
  <si>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</si>
  <si>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</si>
  <si>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</si>
  <si>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</si>
  <si>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</si>
  <si>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</si>
  <si>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</si>
  <si>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</si>
  <si>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</si>
  <si>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</si>
  <si>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</si>
  <si>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</si>
  <si>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</si>
  <si>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</si>
  <si>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</si>
  <si>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</si>
  <si>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</si>
  <si>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</si>
  <si>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</si>
  <si>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</si>
  <si>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</si>
  <si>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</si>
  <si>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</si>
  <si>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</si>
  <si>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</si>
  <si>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</si>
  <si>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</si>
  <si>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</si>
  <si>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</si>
  <si>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</si>
  <si>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</si>
  <si>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</si>
  <si>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</si>
  <si>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</si>
  <si>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</si>
  <si>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</si>
  <si>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</si>
  <si>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</si>
  <si>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</si>
  <si>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</si>
  <si>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</si>
  <si>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</si>
  <si>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</si>
  <si>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</si>
  <si>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</si>
  <si>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</si>
  <si>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</si>
  <si>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</si>
  <si>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</si>
  <si>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</si>
  <si>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</si>
  <si>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</si>
  <si>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</si>
  <si>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</si>
  <si>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</si>
  <si>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</si>
  <si>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</si>
  <si>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</si>
  <si>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</si>
  <si>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</si>
  <si>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</si>
  <si>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</si>
  <si>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</si>
  <si>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</si>
  <si>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</si>
  <si>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</si>
  <si>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</si>
  <si>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</si>
  <si>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</si>
  <si>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</si>
  <si>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</si>
  <si>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</si>
  <si>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</si>
  <si>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</si>
  <si>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</si>
  <si>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</si>
  <si>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</si>
  <si>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</si>
  <si>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</si>
  <si>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</si>
  <si>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</si>
  <si>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</si>
  <si>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</si>
  <si>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</si>
  <si>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</si>
  <si>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</si>
  <si>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</si>
  <si>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</si>
  <si>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</si>
  <si>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</si>
  <si>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</si>
  <si>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</si>
  <si>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</si>
  <si>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</si>
  <si>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</si>
  <si>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</si>
  <si>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</si>
  <si>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</si>
  <si>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</si>
  <si>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</si>
  <si>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</si>
  <si>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</si>
  <si>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</si>
  <si>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</si>
  <si>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</si>
  <si>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</si>
  <si>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</si>
  <si>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</si>
  <si>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</si>
  <si>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</si>
  <si>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</si>
  <si>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</si>
  <si>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</si>
  <si>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</si>
  <si>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</si>
  <si>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</si>
  <si>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</si>
  <si>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</si>
  <si>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</si>
  <si>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</si>
  <si>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</si>
  <si>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</si>
  <si>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</si>
  <si>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</si>
  <si>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</si>
  <si>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</si>
  <si>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</si>
  <si>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</si>
  <si>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</si>
  <si>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</si>
  <si>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</si>
  <si>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</si>
  <si>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</si>
  <si>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</si>
  <si>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</si>
  <si>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</si>
  <si>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</si>
  <si>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</si>
  <si>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</si>
  <si>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</si>
  <si>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</si>
  <si>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</si>
  <si>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</si>
  <si>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</si>
  <si>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</si>
  <si>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</si>
  <si>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</si>
  <si>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</si>
  <si>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</si>
  <si>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</si>
  <si>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</si>
  <si>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</si>
  <si>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</si>
  <si>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</si>
  <si>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</si>
  <si>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</si>
  <si>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</si>
  <si>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</si>
  <si>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</si>
  <si>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</si>
  <si>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</si>
  <si>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</si>
  <si>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</si>
  <si>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</si>
  <si>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</si>
  <si>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</si>
  <si>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</si>
  <si>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</si>
  <si>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</si>
  <si>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</si>
  <si>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</si>
  <si>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</si>
  <si>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</si>
  <si>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</si>
  <si>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</si>
  <si>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</si>
  <si>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</si>
  <si>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</si>
  <si>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</si>
  <si>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</si>
  <si>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</si>
  <si>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</si>
  <si>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</si>
  <si>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</si>
  <si>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</si>
  <si>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</si>
  <si>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</si>
  <si>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</si>
  <si>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</si>
  <si>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</si>
  <si>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</si>
  <si>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</si>
  <si>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</si>
  <si>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</si>
  <si>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</si>
  <si>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</si>
  <si>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</si>
  <si>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</si>
  <si>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</si>
  <si>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</si>
  <si>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</si>
  <si>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</si>
  <si>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</si>
  <si>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</si>
  <si>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</si>
  <si>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</si>
  <si>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</si>
  <si>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</si>
  <si>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</si>
  <si>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</si>
  <si>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</si>
  <si>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</si>
  <si>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</si>
  <si>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</si>
  <si>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</si>
  <si>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</si>
  <si>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</si>
  <si>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</si>
  <si>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</si>
  <si>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</si>
  <si>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</si>
  <si>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</si>
  <si>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</si>
  <si>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</si>
  <si>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</si>
  <si>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</si>
  <si>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</si>
  <si>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</si>
  <si>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</si>
  <si>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</si>
  <si>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</si>
  <si>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</si>
  <si>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</si>
  <si>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</si>
  <si>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</si>
  <si>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</si>
  <si>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</si>
  <si>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</si>
  <si>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</si>
  <si>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</si>
  <si>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</si>
  <si>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</si>
  <si>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</si>
  <si>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</si>
  <si>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</si>
  <si>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</si>
  <si>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</si>
  <si>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</si>
  <si>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</si>
  <si>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</si>
  <si>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</si>
  <si>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</si>
  <si>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</si>
  <si>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</si>
  <si>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</si>
  <si>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</si>
  <si>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</si>
  <si>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</si>
  <si>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</si>
  <si>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</si>
  <si>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</si>
  <si>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</si>
  <si>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</si>
  <si>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</si>
  <si>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</si>
  <si>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</si>
  <si>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</si>
  <si>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</si>
  <si>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</si>
  <si>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</si>
  <si>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</si>
  <si>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</si>
  <si>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</si>
  <si>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</si>
  <si>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</si>
  <si>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</si>
  <si>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</si>
  <si>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</si>
  <si>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</si>
  <si>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</si>
  <si>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</si>
  <si>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</si>
  <si>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</si>
  <si>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</si>
  <si>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</si>
  <si>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</si>
  <si>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</si>
  <si>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</si>
  <si>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</si>
  <si>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</si>
  <si>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</si>
  <si>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</si>
  <si>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</si>
  <si>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</si>
  <si>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</si>
  <si>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</si>
  <si>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</si>
  <si>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</si>
  <si>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</si>
  <si>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</si>
  <si>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</si>
  <si>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</si>
  <si>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</si>
  <si>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</si>
  <si>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</si>
  <si>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</si>
  <si>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</si>
  <si>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</si>
  <si>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</si>
  <si>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</si>
  <si>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</si>
  <si>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</si>
  <si>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</si>
  <si>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</si>
  <si>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</si>
  <si>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</si>
  <si>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</si>
  <si>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</si>
  <si>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</si>
  <si>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</si>
  <si>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</si>
  <si>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</si>
  <si>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</si>
  <si>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</si>
  <si>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</si>
  <si>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</si>
  <si>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</si>
  <si>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</si>
  <si>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</si>
  <si>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</si>
  <si>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</si>
  <si>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</si>
  <si>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</si>
  <si>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</si>
  <si>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</si>
  <si>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</si>
  <si>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</si>
  <si>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</si>
  <si>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</si>
  <si>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</si>
  <si>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</si>
  <si>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</si>
  <si>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</si>
  <si>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</si>
  <si>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</si>
  <si>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</si>
  <si>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</si>
  <si>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</si>
  <si>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</si>
  <si>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</si>
  <si>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</si>
  <si>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</si>
  <si>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</si>
  <si>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</si>
  <si>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</si>
  <si>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</si>
  <si>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</si>
  <si>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</si>
  <si>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</si>
  <si>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</si>
  <si>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</si>
  <si>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</si>
  <si>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</si>
  <si>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</si>
  <si>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</si>
  <si>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</si>
  <si>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</si>
  <si>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</si>
  <si>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</si>
  <si>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</si>
  <si>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</si>
  <si>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</si>
  <si>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</si>
  <si>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</si>
  <si>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</si>
  <si>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</si>
  <si>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</si>
  <si>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</si>
  <si>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</si>
  <si>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</si>
  <si>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</si>
  <si>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</si>
  <si>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</si>
  <si>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</si>
  <si>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</si>
  <si>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</si>
  <si>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</si>
  <si>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</si>
  <si>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</si>
  <si>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</si>
  <si>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</si>
  <si>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</si>
  <si>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</si>
  <si>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</si>
  <si>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</si>
  <si>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</si>
  <si>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</si>
  <si>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</si>
  <si>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</si>
  <si>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</si>
  <si>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</si>
  <si>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</si>
  <si>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</si>
  <si>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</si>
  <si>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</si>
  <si>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</si>
  <si>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</si>
  <si>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</si>
  <si>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</si>
  <si>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</si>
  <si>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</si>
  <si>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</si>
  <si>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</si>
  <si>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</si>
  <si>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</si>
  <si>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</si>
  <si>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</si>
  <si>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</si>
  <si>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</si>
  <si>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</si>
  <si>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</si>
  <si>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</si>
  <si>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</si>
  <si>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</si>
  <si>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</si>
  <si>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</si>
  <si>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</si>
  <si>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</si>
  <si>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</si>
  <si>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</si>
  <si>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</si>
  <si>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</si>
  <si>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</si>
  <si>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</si>
  <si>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</si>
  <si>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</si>
  <si>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</si>
  <si>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</si>
  <si>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</si>
  <si>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</si>
  <si>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</si>
  <si>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</si>
  <si>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</si>
  <si>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</si>
  <si>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</si>
  <si>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</si>
  <si>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</si>
  <si>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</si>
  <si>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</si>
  <si>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</si>
  <si>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</si>
  <si>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</si>
  <si>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</si>
  <si>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</si>
  <si>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</si>
  <si>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</si>
  <si>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</si>
  <si>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</si>
  <si>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</si>
  <si>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</si>
  <si>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</si>
  <si>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</si>
  <si>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</si>
  <si>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</si>
  <si>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</si>
  <si>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</si>
  <si>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</si>
  <si>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</si>
  <si>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</si>
  <si>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</si>
  <si>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</si>
  <si>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</si>
  <si>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</si>
  <si>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</si>
  <si>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</si>
  <si>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</si>
  <si>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</si>
  <si>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</si>
  <si>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</si>
  <si>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</si>
  <si>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</si>
  <si>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</si>
  <si>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</si>
  <si>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</si>
  <si>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</si>
  <si>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</si>
  <si>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</si>
  <si>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</si>
  <si>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</si>
  <si>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</si>
  <si>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</si>
  <si>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</si>
  <si>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</si>
  <si>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</si>
  <si>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</si>
  <si>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</si>
  <si>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</si>
  <si>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</si>
  <si>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</si>
  <si>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</si>
  <si>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</si>
  <si>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</si>
  <si>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</si>
  <si>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</si>
  <si>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</si>
  <si>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</si>
  <si>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</si>
  <si>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</si>
  <si>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</si>
  <si>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</si>
  <si>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</si>
  <si>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</si>
  <si>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</si>
  <si>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</si>
  <si>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</si>
  <si>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</si>
  <si>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</si>
  <si>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</si>
  <si>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</si>
  <si>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</si>
  <si>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</si>
  <si>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</si>
  <si>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</si>
  <si>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</si>
  <si>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</si>
  <si>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</si>
  <si>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</si>
  <si>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</si>
  <si>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</si>
  <si>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</si>
  <si>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</si>
  <si>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</si>
  <si>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</si>
  <si>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</si>
  <si>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</si>
  <si>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</si>
  <si>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</si>
  <si>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</si>
  <si>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</si>
  <si>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</si>
  <si>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</si>
  <si>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</si>
  <si>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</si>
  <si>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</si>
  <si>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</si>
  <si>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</si>
  <si>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</si>
  <si>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</si>
  <si>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</si>
  <si>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</si>
  <si>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</si>
  <si>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</si>
  <si>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</si>
  <si>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</si>
  <si>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</si>
  <si>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</si>
  <si>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</si>
  <si>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</si>
  <si>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</si>
  <si>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</si>
  <si>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</si>
  <si>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</si>
  <si>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</si>
  <si>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</si>
  <si>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</si>
  <si>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</si>
  <si>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</si>
  <si>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</si>
  <si>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</si>
  <si>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</si>
  <si>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</si>
  <si>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</si>
  <si>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</si>
  <si>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</si>
  <si>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</si>
  <si>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</si>
  <si>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</si>
  <si>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</si>
  <si>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</si>
  <si>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</si>
  <si>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</si>
  <si>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</si>
  <si>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</si>
  <si>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</si>
  <si>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</si>
  <si>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</si>
  <si>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</si>
  <si>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</si>
  <si>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</si>
  <si>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</si>
  <si>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</si>
  <si>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</si>
  <si>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</si>
  <si>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</si>
  <si>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</si>
  <si>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</si>
  <si>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</si>
  <si>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</si>
  <si>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</si>
  <si>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</si>
  <si>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</si>
  <si>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</si>
  <si>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</si>
  <si>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</si>
  <si>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</si>
  <si>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</si>
  <si>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</si>
  <si>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</si>
  <si>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</si>
  <si>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</si>
  <si>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</si>
  <si>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</si>
  <si>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</si>
  <si>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</si>
  <si>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</si>
  <si>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</si>
  <si>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</si>
  <si>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</si>
  <si>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</si>
  <si>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</si>
  <si>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</si>
  <si>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</si>
  <si>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</si>
  <si>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</si>
  <si>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</si>
  <si>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</si>
  <si>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</si>
  <si>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</si>
  <si>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</si>
  <si>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</si>
  <si>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</si>
  <si>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</si>
  <si>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</si>
  <si>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</si>
  <si>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</si>
  <si>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</si>
  <si>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</si>
  <si>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</si>
  <si>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</si>
  <si>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</si>
  <si>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</si>
  <si>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</si>
  <si>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</si>
  <si>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</si>
  <si>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</si>
  <si>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</si>
  <si>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</si>
  <si>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</si>
  <si>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</si>
  <si>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</si>
  <si>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</si>
  <si>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</si>
  <si>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</si>
  <si>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</si>
  <si>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</si>
  <si>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</si>
  <si>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</si>
  <si>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</si>
  <si>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</si>
  <si>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</si>
  <si>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</si>
  <si>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</si>
  <si>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</si>
  <si>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</si>
  <si>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</si>
  <si>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</si>
  <si>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</si>
  <si>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</si>
  <si>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</si>
  <si>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</si>
  <si>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</si>
  <si>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</si>
  <si>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</si>
  <si>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</si>
  <si>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</si>
  <si>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</si>
  <si>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</si>
  <si>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</si>
  <si>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</si>
  <si>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</si>
  <si>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</si>
  <si>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</si>
  <si>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</si>
  <si>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</si>
  <si>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</si>
  <si>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</si>
  <si>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</si>
  <si>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</si>
  <si>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</si>
  <si>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</si>
  <si>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</si>
  <si>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</si>
  <si>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</si>
  <si>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</si>
  <si>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</si>
  <si>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</si>
  <si>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</si>
  <si>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</si>
  <si>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</si>
  <si>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</si>
  <si>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</si>
  <si>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</si>
  <si>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</si>
  <si>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</si>
  <si>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</si>
  <si>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</si>
  <si>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</si>
  <si>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</si>
  <si>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</si>
  <si>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</si>
  <si>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</si>
  <si>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</si>
  <si>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</si>
  <si>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</si>
  <si>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</si>
  <si>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</si>
  <si>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</si>
  <si>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</si>
  <si>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</si>
  <si>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</si>
  <si>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</si>
  <si>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</si>
  <si>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</si>
  <si>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</si>
  <si>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</si>
  <si>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</si>
  <si>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</si>
  <si>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</si>
  <si>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</si>
  <si>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</si>
  <si>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</si>
  <si>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</si>
  <si>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</si>
  <si>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</si>
  <si>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</si>
  <si>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</si>
  <si>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</si>
  <si>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</si>
  <si>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</si>
  <si>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</si>
  <si>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</si>
  <si>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</si>
  <si>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</si>
  <si>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</si>
  <si>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</si>
  <si>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</si>
  <si>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</si>
  <si>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</si>
  <si>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</si>
  <si>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</si>
  <si>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</si>
  <si>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</si>
  <si>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</si>
  <si>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</si>
  <si>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</si>
  <si>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</si>
  <si>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</si>
  <si>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</si>
  <si>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</si>
  <si>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</si>
  <si>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</si>
  <si>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</si>
  <si>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</si>
  <si>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</si>
  <si>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</si>
  <si>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</si>
  <si>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</si>
  <si>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</si>
  <si>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</si>
  <si>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</si>
  <si>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</si>
  <si>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</si>
  <si>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</si>
  <si>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</si>
  <si>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</si>
  <si>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</si>
  <si>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</si>
  <si>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</si>
  <si>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</si>
  <si>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</si>
  <si>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</si>
  <si>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</si>
  <si>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</si>
  <si>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</si>
  <si>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</si>
  <si>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</si>
  <si>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</si>
  <si>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</si>
  <si>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</si>
  <si>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</si>
  <si>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</si>
  <si>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</si>
  <si>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</si>
  <si>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</si>
  <si>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</si>
  <si>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</si>
  <si>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</si>
  <si>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</si>
  <si>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</si>
  <si>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</si>
  <si>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</si>
  <si>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</si>
  <si>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</si>
  <si>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</si>
  <si>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</si>
  <si>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</si>
  <si>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</si>
  <si>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</si>
  <si>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</si>
  <si>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</si>
  <si>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</si>
  <si>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</si>
  <si>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</si>
  <si>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</si>
  <si>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</si>
  <si>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</si>
  <si>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</si>
  <si>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</si>
  <si>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</si>
  <si>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</si>
  <si>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</si>
  <si>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</si>
  <si>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</si>
  <si>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</si>
  <si>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</si>
  <si>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</si>
  <si>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</si>
  <si>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</si>
  <si>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</si>
  <si>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</si>
  <si>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</si>
  <si>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</si>
  <si>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</si>
  <si>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</si>
  <si>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</si>
  <si>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</si>
  <si>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</si>
  <si>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</si>
  <si>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</si>
  <si>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</si>
  <si>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</si>
  <si>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</si>
  <si>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</si>
  <si>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</si>
  <si>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</si>
  <si>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</si>
  <si>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</si>
  <si>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</si>
  <si>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</si>
  <si>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</si>
  <si>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</si>
  <si>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</si>
  <si>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</si>
  <si>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</si>
  <si>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</si>
  <si>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</si>
  <si>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</si>
  <si>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</si>
  <si>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</si>
  <si>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</si>
  <si>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</si>
  <si>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</si>
  <si>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</si>
  <si>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</si>
  <si>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</si>
  <si>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</si>
  <si>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</si>
  <si>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</si>
  <si>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</si>
  <si>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</si>
  <si>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</si>
  <si>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</si>
  <si>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</si>
  <si>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</si>
  <si>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</si>
  <si>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</si>
  <si>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</si>
  <si>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</si>
  <si>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</si>
  <si>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</si>
  <si>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</si>
  <si>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</si>
  <si>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</si>
  <si>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</si>
  <si>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</si>
  <si>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</si>
  <si>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</si>
  <si>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</si>
  <si>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</si>
  <si>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</si>
  <si>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</si>
  <si>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</si>
  <si>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</si>
  <si>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</si>
  <si>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</si>
  <si>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</si>
  <si>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</si>
  <si>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</si>
  <si>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</si>
  <si>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</si>
  <si>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</si>
  <si>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</si>
  <si>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</si>
  <si>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</si>
  <si>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</si>
  <si>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</si>
  <si>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</si>
  <si>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</si>
  <si>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</si>
  <si>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</si>
  <si>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</si>
  <si>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</si>
  <si>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</si>
  <si>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</si>
  <si>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</si>
  <si>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</si>
  <si>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</si>
  <si>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</si>
  <si>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</si>
  <si>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</si>
  <si>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</si>
  <si>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</si>
  <si>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</si>
  <si>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</si>
  <si>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</si>
  <si>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</si>
  <si>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</si>
  <si>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</si>
  <si>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</si>
  <si>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</si>
  <si>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</si>
  <si>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</si>
  <si>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</si>
  <si>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</si>
  <si>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</si>
  <si>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</si>
  <si>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</si>
  <si>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</si>
  <si>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</si>
  <si>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</si>
  <si>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</si>
  <si>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</si>
  <si>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</si>
  <si>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</si>
  <si>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</si>
  <si>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</si>
  <si>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</si>
  <si>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</si>
  <si>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</si>
  <si>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</si>
  <si>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</si>
  <si>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</si>
  <si>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</si>
  <si>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</si>
  <si>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</si>
  <si>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</si>
  <si>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</si>
  <si>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</si>
  <si>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</si>
  <si>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</si>
  <si>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</si>
  <si>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</si>
  <si>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</si>
  <si>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</si>
  <si>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</si>
  <si>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</si>
  <si>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</si>
  <si>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</si>
  <si>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</si>
  <si>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</si>
  <si>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</si>
  <si>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</si>
  <si>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</si>
  <si>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</si>
  <si>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</si>
  <si>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</si>
  <si>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</si>
  <si>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</si>
  <si>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</si>
  <si>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</si>
  <si>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</si>
  <si>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</si>
  <si>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</si>
  <si>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</si>
  <si>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</si>
  <si>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</si>
  <si>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</si>
  <si>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</si>
  <si>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</si>
  <si>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</si>
  <si>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</si>
  <si>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</si>
  <si>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</si>
  <si>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</si>
  <si>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</si>
  <si>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</si>
  <si>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</si>
  <si>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</si>
  <si>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</si>
  <si>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</si>
  <si>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</si>
  <si>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</si>
  <si>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</si>
  <si>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</si>
  <si>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</si>
  <si>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</si>
  <si>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</si>
  <si>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</si>
  <si>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</si>
  <si>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</si>
  <si>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</si>
  <si>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</si>
  <si>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</si>
  <si>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</si>
  <si>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</si>
  <si>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</si>
  <si>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</si>
  <si>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</si>
  <si>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</si>
  <si>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</si>
  <si>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</si>
  <si>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</si>
  <si>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</si>
  <si>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</si>
  <si>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</si>
  <si>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</si>
  <si>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</si>
  <si>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</si>
  <si>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</si>
  <si>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</si>
  <si>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</si>
  <si>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</si>
  <si>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</si>
  <si>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</si>
  <si>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</si>
  <si>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</si>
  <si>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</si>
  <si>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</si>
  <si>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</si>
  <si>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</si>
  <si>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</si>
  <si>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</si>
  <si>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</si>
  <si>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</si>
  <si>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</si>
  <si>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</si>
  <si>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</si>
  <si>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</si>
  <si>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</si>
  <si>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</si>
  <si>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</si>
  <si>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</si>
  <si>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</si>
  <si>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</si>
  <si>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</si>
  <si>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</si>
  <si>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</si>
  <si>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</si>
  <si>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</si>
  <si>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</si>
  <si>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</si>
  <si>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</si>
  <si>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</si>
  <si>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</si>
  <si>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</si>
  <si>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</si>
  <si>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</si>
  <si>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</si>
  <si>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</si>
  <si>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</si>
  <si>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</si>
  <si>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</si>
  <si>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</si>
  <si>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</si>
  <si>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</si>
  <si>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</si>
  <si>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</si>
  <si>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</si>
  <si>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</si>
  <si>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</si>
  <si>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</si>
  <si>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</si>
  <si>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</si>
  <si>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</si>
  <si>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</si>
  <si>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</si>
  <si>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</si>
  <si>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</si>
  <si>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</si>
  <si>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</si>
  <si>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</si>
  <si>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</si>
  <si>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</si>
  <si>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</si>
  <si>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</si>
  <si>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</si>
  <si>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</si>
  <si>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</si>
  <si>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</si>
  <si>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</si>
  <si>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</si>
  <si>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</si>
  <si>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</si>
  <si>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</si>
  <si>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</si>
  <si>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</si>
  <si>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</si>
  <si>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</si>
  <si>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</si>
  <si>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</si>
  <si>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</si>
  <si>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</si>
  <si>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</si>
  <si>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</si>
  <si>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</si>
  <si>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</si>
  <si>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</si>
  <si>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</si>
  <si>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</si>
  <si>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</si>
  <si>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</si>
  <si>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</si>
  <si>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</si>
  <si>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</si>
  <si>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</si>
  <si>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</si>
  <si>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</si>
  <si>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</si>
  <si>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</si>
  <si>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</si>
  <si>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</si>
  <si>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</si>
  <si>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</si>
  <si>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</si>
  <si>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</si>
  <si>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</si>
  <si>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</si>
  <si>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</si>
  <si>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</si>
  <si>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</si>
  <si>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</si>
  <si>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</si>
  <si>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</si>
  <si>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</si>
  <si>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</si>
  <si>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</si>
  <si>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</si>
  <si>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</si>
  <si>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</si>
  <si>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</si>
  <si>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</si>
  <si>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</si>
  <si>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</si>
  <si>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</si>
  <si>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</si>
  <si>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</si>
  <si>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</si>
  <si>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</si>
  <si>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</si>
  <si>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</si>
  <si>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</si>
  <si>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</si>
  <si>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</si>
  <si>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</si>
  <si>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</si>
  <si>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</si>
  <si>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</si>
  <si>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</si>
  <si>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</si>
  <si>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</si>
  <si>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</si>
  <si>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</si>
  <si>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</si>
  <si>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</si>
  <si>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</si>
  <si>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</si>
  <si>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</si>
  <si>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</si>
  <si>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</si>
  <si>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</si>
  <si>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</si>
  <si>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</si>
  <si>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</si>
  <si>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</si>
  <si>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</si>
  <si>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</si>
  <si>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</si>
  <si>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</si>
  <si>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</si>
  <si>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</si>
  <si>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</si>
  <si>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</si>
  <si>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</si>
  <si>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</si>
  <si>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</si>
  <si>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</si>
  <si>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</si>
  <si>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</si>
  <si>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</si>
  <si>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</si>
  <si>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</si>
  <si>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</si>
  <si>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</si>
  <si>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</si>
  <si>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</si>
  <si>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</si>
  <si>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</si>
  <si>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</si>
  <si>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</si>
  <si>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</si>
  <si>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</si>
  <si>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</si>
  <si>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</si>
  <si>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</si>
  <si>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</si>
  <si>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</si>
  <si>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</si>
  <si>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</si>
  <si>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</si>
  <si>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</si>
  <si>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</si>
  <si>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</si>
  <si>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</si>
  <si>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</si>
  <si>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</si>
  <si>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</si>
  <si>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</si>
  <si>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</si>
  <si>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</si>
  <si>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</si>
  <si>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</si>
  <si>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</si>
  <si>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</si>
  <si>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</si>
  <si>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</si>
  <si>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</si>
  <si>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</si>
  <si>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</si>
  <si>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</si>
  <si>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</si>
  <si>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</si>
  <si>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</si>
  <si>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</si>
  <si>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</si>
  <si>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</si>
  <si>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</si>
  <si>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</si>
  <si>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</si>
  <si>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</si>
  <si>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</si>
  <si>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</si>
  <si>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</si>
  <si>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</si>
  <si>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</si>
  <si>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</si>
  <si>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</si>
  <si>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</si>
  <si>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</si>
  <si>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</si>
  <si>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</si>
  <si>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</si>
  <si>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</si>
  <si>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</si>
  <si>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</si>
  <si>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</si>
  <si>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</si>
  <si>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</si>
  <si>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</si>
  <si>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</si>
  <si>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</si>
  <si>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</si>
  <si>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</si>
  <si>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</si>
  <si>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</si>
  <si>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</si>
  <si>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</si>
  <si>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</si>
  <si>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</si>
  <si>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</si>
  <si>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</si>
  <si>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</si>
  <si>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</si>
  <si>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</si>
  <si>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</si>
  <si>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</si>
  <si>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</si>
  <si>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</si>
  <si>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</si>
  <si>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</si>
  <si>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</si>
  <si>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</si>
  <si>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</si>
  <si>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</si>
  <si>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</si>
  <si>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</si>
  <si>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</si>
  <si>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</si>
  <si>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</si>
  <si>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</si>
  <si>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</si>
  <si>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</si>
  <si>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</si>
  <si>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</si>
  <si>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</si>
  <si>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</si>
  <si>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</si>
  <si>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</si>
  <si>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</si>
  <si>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</si>
  <si>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</si>
  <si>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</si>
  <si>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</si>
  <si>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</si>
  <si>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</si>
  <si>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</si>
  <si>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</si>
  <si>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</si>
  <si>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</si>
  <si>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</si>
  <si>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</si>
  <si>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</si>
  <si>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</si>
  <si>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</si>
  <si>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</si>
  <si>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</si>
  <si>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</si>
  <si>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</si>
  <si>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</si>
  <si>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</si>
  <si>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</si>
  <si>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</si>
  <si>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</si>
  <si>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</si>
  <si>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</si>
  <si>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</si>
  <si>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</si>
  <si>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</si>
  <si>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</si>
  <si>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</si>
  <si>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</si>
  <si>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</si>
  <si>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</si>
  <si>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</si>
  <si>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</si>
  <si>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</si>
  <si>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</si>
  <si>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</si>
  <si>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</si>
  <si>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</si>
  <si>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</si>
  <si>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</si>
  <si>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</si>
  <si>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</si>
  <si>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</si>
  <si>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</si>
  <si>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</si>
  <si>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</si>
  <si>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</si>
  <si>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</si>
  <si>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</si>
  <si>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</si>
  <si>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</si>
  <si>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</si>
  <si>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</si>
  <si>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</si>
  <si>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</si>
  <si>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</si>
  <si>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</si>
  <si>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</si>
  <si>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</si>
  <si>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</si>
  <si>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</si>
  <si>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</si>
  <si>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</si>
  <si>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</si>
  <si>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</si>
  <si>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</si>
  <si>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</si>
  <si>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</si>
  <si>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</si>
  <si>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</si>
  <si>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</si>
  <si>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</si>
  <si>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</si>
  <si>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</si>
  <si>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</si>
  <si>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</si>
  <si>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</si>
  <si>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</si>
  <si>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</si>
  <si>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</si>
  <si>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</si>
  <si>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</si>
  <si>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</si>
  <si>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</si>
  <si>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</si>
  <si>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</si>
  <si>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</si>
  <si>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</si>
  <si>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</si>
  <si>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</si>
  <si>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</si>
  <si>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</si>
  <si>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</si>
  <si>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</si>
  <si>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</si>
  <si>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</si>
  <si>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</si>
  <si>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</si>
  <si>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</si>
  <si>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</si>
  <si>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</si>
  <si>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</si>
  <si>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</si>
  <si>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</si>
  <si>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</si>
  <si>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</si>
  <si>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</si>
  <si>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</si>
  <si>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</si>
  <si>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</si>
  <si>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</si>
  <si>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</si>
  <si>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</si>
  <si>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</si>
  <si>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</si>
  <si>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</si>
  <si>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</si>
  <si>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</si>
  <si>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</si>
  <si>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</si>
  <si>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</si>
  <si>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</si>
  <si>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</si>
  <si>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</si>
  <si>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</si>
  <si>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</si>
  <si>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</si>
  <si>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</si>
  <si>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</si>
  <si>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</si>
  <si>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</si>
  <si>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</si>
  <si>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</si>
  <si>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</si>
  <si>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</si>
  <si>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</si>
  <si>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</si>
  <si>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</si>
  <si>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</si>
  <si>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</si>
  <si>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</si>
  <si>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</si>
  <si>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</si>
  <si>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</si>
  <si>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</si>
  <si>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</si>
  <si>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</si>
  <si>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</si>
  <si>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</si>
  <si>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</si>
  <si>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</si>
  <si>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</si>
  <si>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</si>
  <si>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</si>
  <si>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</si>
  <si>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</si>
  <si>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</si>
  <si>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</si>
  <si>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</si>
  <si>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</si>
  <si>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</si>
  <si>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</si>
  <si>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</si>
  <si>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</si>
  <si>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</si>
  <si>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</si>
  <si>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</si>
  <si>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</si>
  <si>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</si>
  <si>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</si>
  <si>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</si>
  <si>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</si>
  <si>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</si>
  <si>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</si>
  <si>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</si>
  <si>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</si>
  <si>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</si>
  <si>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</si>
  <si>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</si>
  <si>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</si>
  <si>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</si>
  <si>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</si>
  <si>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</si>
  <si>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</si>
  <si>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</si>
  <si>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</si>
  <si>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</si>
  <si>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</si>
  <si>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</si>
  <si>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</si>
  <si>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</si>
  <si>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</si>
  <si>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</si>
  <si>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</si>
  <si>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</si>
  <si>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</si>
  <si>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</si>
  <si>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</si>
  <si>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</si>
  <si>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</si>
  <si>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</si>
  <si>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</si>
  <si>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</si>
  <si>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</si>
  <si>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</si>
  <si>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</si>
  <si>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</si>
  <si>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</si>
  <si>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</si>
  <si>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</si>
  <si>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</si>
  <si>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</si>
  <si>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</si>
  <si>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</si>
  <si>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</si>
  <si>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</si>
  <si>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</si>
  <si>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</si>
  <si>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</si>
  <si>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</si>
  <si>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</si>
  <si>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</si>
  <si>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</si>
  <si>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</si>
  <si>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</si>
  <si>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</si>
  <si>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</si>
  <si>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</si>
  <si>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</si>
  <si>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</si>
  <si>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</si>
  <si>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</si>
  <si>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</si>
  <si>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</si>
  <si>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</si>
  <si>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</si>
  <si>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</si>
  <si>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</si>
  <si>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</si>
  <si>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</si>
  <si>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</si>
  <si>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</si>
  <si>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</si>
  <si>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</si>
  <si>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</si>
  <si>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</si>
  <si>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</si>
  <si>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</si>
  <si>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</si>
  <si>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</si>
  <si>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</si>
  <si>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</si>
  <si>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</si>
  <si>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</si>
  <si>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</si>
  <si>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</si>
  <si>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</si>
  <si>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</si>
  <si>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</si>
  <si>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</si>
  <si>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</si>
  <si>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</si>
  <si>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</si>
  <si>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</si>
  <si>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</si>
  <si>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</si>
  <si>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</si>
  <si>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</si>
  <si>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</si>
  <si>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</si>
  <si>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</si>
  <si>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</si>
  <si>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</si>
  <si>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</si>
  <si>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</si>
  <si>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</si>
  <si>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</si>
  <si>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</si>
  <si>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</si>
  <si>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</si>
  <si>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</si>
  <si>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</si>
  <si>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</si>
  <si>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</si>
  <si>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</si>
  <si>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</si>
  <si>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</si>
  <si>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</si>
  <si>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</si>
  <si>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</si>
  <si>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</si>
  <si>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</si>
  <si>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</si>
  <si>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</si>
  <si>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</si>
  <si>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</si>
  <si>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</si>
  <si>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</si>
  <si>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</si>
  <si>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</si>
  <si>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</si>
  <si>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</si>
  <si>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</si>
  <si>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</si>
  <si>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</si>
  <si>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</si>
  <si>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</si>
  <si>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</si>
  <si>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</si>
  <si>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</si>
  <si>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</si>
  <si>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</si>
  <si>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</si>
  <si>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</si>
  <si>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</si>
  <si>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</si>
  <si>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</si>
  <si>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</si>
  <si>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</si>
  <si>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</si>
  <si>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</si>
  <si>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</si>
  <si>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</si>
  <si>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</si>
  <si>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</si>
  <si>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</si>
  <si>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</si>
  <si>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</si>
  <si>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</si>
  <si>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</si>
  <si>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</si>
  <si>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</si>
  <si>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</si>
  <si>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</si>
  <si>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</si>
  <si>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</si>
  <si>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</si>
  <si>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</si>
  <si>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</si>
  <si>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</si>
  <si>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</si>
  <si>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</si>
  <si>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</si>
  <si>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</si>
  <si>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</si>
  <si>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</si>
  <si>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</si>
  <si>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</si>
  <si>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</si>
  <si>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</si>
  <si>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</si>
  <si>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</si>
  <si>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</si>
  <si>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</si>
  <si>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</si>
  <si>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</si>
  <si>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</si>
  <si>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</si>
  <si>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</si>
  <si>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</si>
  <si>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</si>
  <si>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</si>
  <si>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</si>
  <si>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</si>
  <si>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</si>
  <si>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</si>
  <si>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</si>
  <si>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</si>
  <si>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</si>
  <si>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</si>
  <si>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</si>
  <si>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</si>
  <si>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</si>
  <si>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</si>
  <si>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</si>
  <si>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</si>
  <si>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</si>
  <si>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</si>
  <si>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</si>
  <si>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</si>
  <si>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</si>
  <si>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</si>
  <si>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</si>
  <si>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</si>
  <si>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</si>
  <si>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</si>
  <si>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</si>
  <si>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</si>
  <si>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</si>
  <si>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</si>
  <si>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</si>
  <si>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</si>
  <si>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</si>
  <si>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</si>
  <si>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</si>
  <si>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</si>
  <si>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</si>
  <si>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</si>
  <si>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</si>
  <si>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</si>
  <si>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</si>
  <si>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</si>
  <si>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</si>
  <si>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</si>
  <si>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</si>
  <si>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</si>
  <si>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</si>
  <si>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</si>
  <si>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</si>
  <si>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</si>
  <si>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</si>
  <si>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</si>
  <si>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</si>
  <si>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</si>
  <si>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</si>
  <si>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</si>
  <si>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</si>
  <si>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</si>
  <si>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</si>
  <si>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</si>
  <si>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</si>
  <si>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</si>
  <si>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</si>
  <si>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</si>
  <si>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</si>
  <si>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</si>
  <si>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</si>
  <si>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</si>
  <si>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</si>
  <si>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</si>
  <si>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</si>
  <si>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</si>
  <si>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</si>
  <si>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</si>
  <si>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</si>
  <si>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</si>
  <si>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</si>
  <si>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</si>
  <si>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</si>
  <si>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</si>
  <si>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</si>
  <si>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</si>
  <si>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</si>
  <si>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</si>
  <si>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</si>
  <si>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</si>
  <si>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</si>
  <si>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</si>
  <si>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</si>
  <si>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</si>
  <si>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</si>
  <si>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</si>
  <si>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</si>
  <si>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</si>
  <si>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</si>
  <si>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</si>
  <si>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</si>
  <si>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</si>
  <si>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</si>
  <si>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</si>
  <si>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</si>
  <si>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</si>
  <si>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</si>
  <si>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</si>
  <si>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</si>
  <si>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</si>
  <si>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</si>
  <si>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</si>
  <si>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</si>
  <si>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</si>
  <si>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</si>
  <si>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</si>
  <si>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</si>
  <si>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</si>
  <si>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</si>
  <si>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</si>
  <si>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</si>
  <si>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</si>
  <si>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</si>
  <si>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</si>
  <si>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</si>
  <si>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</si>
  <si>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</si>
  <si>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</si>
  <si>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</si>
  <si>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</si>
  <si>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</si>
  <si>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</si>
  <si>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</si>
  <si>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</si>
  <si>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</si>
  <si>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</si>
  <si>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</si>
  <si>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</si>
  <si>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</si>
  <si>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</si>
  <si>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</si>
  <si>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</si>
  <si>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</si>
  <si>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</si>
  <si>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</si>
  <si>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</si>
  <si>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</si>
  <si>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</si>
  <si>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</si>
  <si>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</si>
  <si>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</si>
  <si>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</si>
  <si>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</si>
  <si>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</si>
  <si>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</si>
  <si>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</si>
  <si>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</si>
  <si>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</si>
  <si>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</si>
  <si>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</si>
  <si>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</si>
  <si>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</si>
  <si>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</si>
  <si>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</si>
  <si>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</si>
  <si>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</si>
  <si>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</si>
  <si>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</si>
  <si>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</si>
  <si>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</si>
  <si>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</si>
  <si>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</si>
  <si>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</si>
  <si>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</si>
  <si>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</si>
  <si>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</si>
  <si>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</si>
  <si>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</si>
  <si>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</si>
  <si>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</si>
  <si>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</si>
  <si>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</si>
  <si>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</si>
  <si>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</si>
  <si>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</si>
  <si>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</si>
  <si>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</si>
  <si>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</si>
  <si>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</si>
  <si>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</si>
  <si>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</si>
  <si>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</si>
  <si>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</si>
  <si>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</si>
  <si>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</si>
  <si>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</si>
  <si>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</si>
  <si>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</si>
  <si>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</si>
  <si>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</si>
  <si>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</si>
  <si>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</si>
  <si>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</si>
  <si>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</si>
  <si>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</si>
  <si>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</si>
  <si>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</si>
  <si>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</si>
  <si>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</si>
  <si>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</si>
  <si>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</si>
  <si>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</si>
  <si>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</si>
  <si>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</si>
  <si>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</si>
  <si>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</si>
  <si>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</si>
  <si>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</si>
  <si>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</si>
  <si>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</si>
  <si>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</si>
  <si>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</si>
  <si>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</si>
  <si>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</si>
  <si>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</si>
  <si>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</si>
  <si>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</si>
  <si>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</si>
  <si>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</si>
  <si>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</si>
  <si>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</si>
  <si>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</si>
  <si>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</si>
  <si>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</si>
  <si>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</si>
  <si>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</si>
  <si>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</si>
  <si>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</si>
  <si>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</si>
  <si>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</si>
  <si>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</si>
  <si>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</si>
  <si>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</si>
  <si>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</si>
  <si>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</si>
  <si>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</si>
  <si>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</si>
  <si>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</si>
  <si>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</si>
  <si>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</si>
  <si>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</si>
  <si>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</si>
  <si>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</si>
  <si>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</si>
  <si>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</si>
  <si>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</si>
  <si>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</si>
  <si>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</si>
  <si>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</si>
  <si>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</si>
  <si>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</si>
  <si>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</si>
  <si>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</si>
  <si>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</si>
  <si>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</si>
  <si>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</si>
  <si>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</si>
  <si>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</si>
  <si>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</si>
  <si>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</si>
  <si>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</si>
  <si>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</si>
  <si>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</si>
  <si>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</si>
  <si>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</si>
  <si>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</si>
  <si>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</si>
  <si>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</si>
  <si>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</si>
  <si>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</si>
  <si>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</si>
  <si>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</si>
  <si>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</si>
  <si>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</si>
  <si>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</si>
  <si>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</si>
  <si>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</si>
  <si>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</si>
  <si>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</si>
  <si>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</si>
  <si>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</si>
  <si>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</si>
  <si>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</si>
  <si>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</si>
  <si>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</si>
  <si>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</si>
  <si>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</si>
  <si>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</si>
  <si>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</si>
  <si>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</si>
  <si>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</si>
  <si>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</si>
  <si>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</si>
  <si>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</si>
  <si>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</si>
  <si>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</si>
  <si>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</si>
  <si>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</si>
  <si>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</si>
  <si>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</si>
  <si>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</si>
  <si>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</si>
  <si>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</si>
  <si>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</si>
  <si>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</si>
  <si>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</si>
  <si>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</si>
  <si>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</si>
  <si>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</si>
  <si>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</si>
  <si>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</si>
  <si>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</si>
  <si>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</si>
  <si>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</si>
  <si>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</si>
  <si>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</si>
  <si>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</si>
  <si>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</si>
  <si>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</si>
  <si>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</si>
  <si>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</si>
  <si>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</si>
  <si>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</si>
  <si>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</si>
  <si>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</si>
  <si>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</si>
  <si>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</si>
  <si>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</si>
  <si>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</si>
  <si>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</si>
  <si>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</si>
  <si>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</si>
  <si>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</si>
  <si>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</si>
  <si>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</si>
  <si>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</si>
  <si>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</si>
  <si>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</si>
  <si>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</si>
  <si>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</si>
  <si>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</si>
  <si>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</si>
  <si>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</si>
  <si>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</si>
  <si>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</si>
  <si>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</si>
  <si>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</si>
  <si>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</si>
  <si>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</si>
  <si>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</si>
  <si>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</si>
  <si>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</si>
  <si>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</si>
  <si>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</si>
  <si>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</si>
  <si>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</si>
  <si>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</si>
  <si>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</si>
  <si>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</si>
  <si>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</si>
  <si>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</si>
  <si>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</si>
  <si>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</si>
  <si>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</si>
  <si>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</si>
  <si>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</si>
  <si>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</si>
  <si>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</si>
  <si>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</si>
  <si>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</si>
  <si>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</si>
  <si>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</si>
  <si>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</si>
  <si>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</si>
  <si>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</si>
  <si>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</si>
  <si>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</si>
  <si>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</si>
  <si>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</si>
  <si>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</si>
  <si>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</si>
  <si>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</si>
  <si>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</si>
  <si>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</si>
  <si>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</si>
  <si>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</si>
  <si>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</si>
  <si>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</si>
  <si>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</si>
  <si>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</si>
  <si>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</si>
  <si>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</si>
  <si>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</si>
  <si>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</si>
  <si>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</si>
  <si>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</si>
  <si>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</si>
  <si>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</si>
  <si>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</si>
  <si>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</si>
  <si>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</si>
  <si>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</si>
  <si>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</si>
  <si>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</si>
  <si>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</si>
  <si>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</si>
  <si>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</si>
  <si>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</si>
  <si>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</si>
  <si>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</si>
  <si>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</si>
  <si>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</si>
  <si>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</si>
  <si>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</si>
  <si>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</si>
  <si>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</si>
  <si>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</si>
  <si>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</si>
  <si>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</si>
  <si>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</si>
  <si>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</si>
  <si>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</si>
  <si>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</si>
  <si>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</si>
  <si>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</si>
  <si>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</si>
  <si>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</si>
  <si>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</si>
  <si>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</si>
  <si>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</si>
  <si>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</si>
  <si>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</si>
  <si>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</si>
  <si>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</si>
  <si>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</si>
  <si>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</si>
  <si>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</si>
  <si>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</si>
  <si>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</si>
  <si>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</si>
  <si>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</si>
  <si>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</si>
  <si>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</si>
  <si>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</si>
  <si>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</si>
  <si>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</si>
  <si>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</si>
  <si>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</si>
  <si>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</si>
  <si>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</si>
  <si>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</si>
  <si>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</si>
  <si>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</si>
  <si>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</si>
  <si>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</si>
  <si>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</si>
  <si>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</si>
  <si>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</si>
  <si>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</si>
  <si>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</si>
  <si>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</si>
  <si>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</si>
  <si>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</si>
  <si>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</si>
  <si>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</si>
  <si>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</si>
  <si>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</si>
  <si>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</si>
  <si>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</si>
  <si>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</si>
  <si>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</si>
  <si>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</si>
  <si>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</si>
  <si>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</si>
  <si>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</si>
  <si>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</si>
  <si>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</si>
  <si>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</si>
  <si>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</si>
  <si>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</si>
  <si>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</si>
  <si>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</si>
  <si>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</si>
  <si>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</si>
  <si>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</si>
  <si>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</si>
  <si>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</si>
  <si>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</si>
  <si>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</si>
  <si>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</si>
  <si>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</si>
  <si>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</si>
  <si>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</si>
  <si>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</si>
  <si>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</si>
  <si>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</si>
  <si>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</si>
  <si>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</si>
  <si>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</si>
  <si>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</si>
  <si>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</si>
  <si>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</si>
  <si>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</si>
  <si>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</si>
  <si>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</si>
  <si>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</si>
  <si>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</si>
  <si>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</si>
  <si>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</si>
  <si>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</si>
  <si>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</si>
  <si>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</si>
  <si>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</si>
  <si>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</si>
  <si>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</si>
  <si>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</si>
  <si>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</si>
  <si>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</si>
  <si>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</si>
  <si>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</si>
  <si>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</si>
  <si>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</si>
  <si>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</si>
  <si>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</si>
  <si>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</si>
  <si>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</si>
  <si>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</si>
  <si>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</si>
  <si>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</si>
  <si>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</si>
  <si>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</si>
  <si>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</si>
  <si>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</si>
  <si>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</si>
  <si>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</si>
  <si>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</si>
  <si>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</si>
  <si>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</si>
  <si>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</si>
  <si>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</si>
  <si>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</si>
  <si>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</si>
  <si>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</si>
  <si>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</si>
  <si>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</si>
  <si>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</si>
  <si>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</si>
  <si>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</si>
  <si>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</si>
  <si>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</si>
  <si>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</si>
  <si>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</si>
  <si>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</si>
  <si>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</si>
  <si>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</si>
  <si>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</si>
  <si>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</si>
  <si>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</si>
  <si>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</si>
  <si>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</si>
  <si>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</si>
  <si>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</si>
  <si>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</si>
  <si>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</si>
  <si>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</si>
  <si>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</si>
  <si>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</si>
  <si>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</si>
  <si>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</si>
  <si>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</si>
  <si>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</si>
  <si>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</si>
  <si>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</si>
  <si>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</si>
  <si>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</si>
  <si>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</si>
  <si>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</si>
  <si>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</si>
  <si>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</si>
  <si>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</si>
  <si>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</si>
  <si>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</si>
  <si>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</si>
  <si>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</si>
  <si>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</si>
  <si>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</si>
  <si>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</si>
  <si>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</si>
  <si>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</si>
  <si>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</si>
  <si>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</si>
  <si>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</si>
  <si>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</si>
  <si>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</si>
  <si>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</si>
  <si>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</si>
  <si>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</si>
  <si>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</si>
  <si>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</si>
  <si>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</si>
  <si>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</si>
  <si>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</si>
  <si>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</si>
  <si>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</si>
  <si>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</si>
  <si>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</si>
  <si>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</si>
  <si>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</si>
  <si>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</si>
  <si>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</si>
  <si>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</si>
  <si>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</si>
  <si>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</si>
  <si>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</si>
  <si>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</si>
  <si>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</si>
  <si>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</si>
  <si>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</si>
  <si>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</si>
  <si>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</si>
  <si>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</si>
  <si>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</si>
  <si>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</si>
  <si>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</si>
  <si>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</si>
  <si>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</si>
  <si>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</si>
  <si>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</si>
  <si>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</si>
  <si>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</si>
  <si>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</si>
  <si>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</si>
  <si>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</si>
  <si>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</si>
  <si>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</si>
  <si>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</si>
  <si>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</si>
  <si>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</si>
  <si>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</si>
  <si>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</si>
  <si>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</si>
  <si>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</si>
  <si>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</si>
  <si>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</si>
  <si>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</si>
  <si>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</si>
  <si>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</si>
  <si>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</si>
  <si>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</si>
  <si>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</si>
  <si>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</si>
  <si>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</si>
  <si>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</si>
  <si>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</si>
  <si>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</si>
  <si>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</si>
  <si>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</si>
  <si>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</si>
  <si>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</si>
  <si>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</si>
  <si>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</si>
  <si>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</si>
  <si>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</si>
  <si>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</si>
  <si>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</si>
  <si>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</si>
  <si>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</si>
  <si>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</si>
  <si>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</si>
  <si>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</si>
  <si>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</si>
  <si>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</si>
  <si>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</si>
  <si>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</si>
  <si>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</si>
  <si>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</si>
  <si>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</si>
  <si>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</si>
  <si>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</si>
  <si>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</si>
  <si>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</si>
  <si>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</si>
  <si>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</si>
  <si>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</si>
  <si>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</si>
  <si>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</si>
  <si>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</si>
  <si>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</si>
  <si>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</si>
  <si>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</si>
  <si>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</si>
  <si>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</si>
  <si>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</si>
  <si>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</si>
  <si>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</si>
  <si>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</si>
  <si>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</si>
  <si>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</si>
  <si>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</si>
  <si>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</si>
  <si>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</si>
  <si>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</si>
  <si>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</si>
  <si>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</si>
  <si>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</si>
  <si>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</si>
  <si>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</si>
  <si>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</si>
  <si>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</si>
  <si>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</si>
  <si>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</si>
  <si>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</si>
  <si>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</si>
  <si>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</si>
  <si>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</si>
  <si>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</si>
  <si>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</si>
  <si>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</si>
  <si>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</si>
  <si>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</si>
  <si>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</si>
  <si>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</si>
  <si>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</si>
  <si>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</si>
  <si>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</si>
  <si>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</si>
  <si>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</si>
  <si>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</si>
  <si>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</si>
  <si>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</si>
  <si>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</si>
  <si>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</si>
  <si>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</si>
  <si>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</si>
  <si>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</si>
  <si>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</si>
  <si>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</si>
  <si>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</si>
  <si>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</si>
  <si>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</si>
  <si>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</si>
  <si>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</si>
  <si>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</si>
  <si>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</si>
  <si>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</si>
  <si>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</si>
  <si>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</si>
  <si>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</si>
  <si>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</si>
  <si>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</si>
  <si>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</si>
  <si>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</si>
  <si>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</si>
  <si>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</si>
  <si>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</si>
  <si>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</si>
  <si>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</si>
  <si>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</si>
  <si>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</si>
  <si>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</si>
  <si>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</si>
  <si>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</si>
  <si>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</si>
  <si>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</si>
  <si>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</si>
  <si>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</si>
  <si>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</si>
  <si>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</si>
  <si>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</si>
  <si>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</si>
  <si>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</si>
  <si>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</si>
  <si>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</si>
  <si>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</si>
  <si>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</si>
  <si>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</si>
  <si>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</si>
  <si>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</si>
  <si>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</si>
  <si>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</si>
  <si>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</si>
  <si>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</si>
  <si>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</si>
  <si>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</si>
  <si>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</si>
  <si>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</si>
  <si>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</si>
  <si>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</si>
  <si>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</si>
  <si>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</si>
  <si>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</si>
  <si>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</si>
  <si>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</si>
  <si>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</si>
  <si>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</si>
  <si>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</si>
  <si>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</si>
  <si>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</si>
  <si>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</si>
  <si>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</si>
  <si>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</si>
  <si>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</si>
  <si>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</si>
  <si>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</si>
  <si>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</si>
  <si>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</si>
  <si>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</si>
  <si>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</si>
  <si>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</si>
  <si>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</si>
  <si>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</si>
  <si>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</si>
  <si>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</si>
  <si>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</si>
  <si>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</si>
  <si>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</si>
  <si>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</si>
  <si>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</si>
  <si>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</si>
  <si>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</si>
  <si>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</si>
  <si>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</si>
  <si>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</si>
  <si>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</si>
  <si>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</si>
  <si>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</si>
  <si>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</si>
  <si>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</si>
  <si>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</si>
  <si>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</si>
  <si>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</si>
  <si>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</si>
  <si>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</si>
  <si>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</si>
  <si>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</si>
  <si>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</si>
  <si>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</si>
  <si>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</si>
  <si>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</si>
  <si>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</si>
  <si>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</si>
  <si>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</si>
  <si>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</si>
  <si>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</si>
  <si>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</si>
  <si>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</si>
  <si>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</si>
  <si>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</si>
  <si>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</si>
  <si>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</si>
  <si>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</si>
  <si>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</si>
  <si>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</si>
  <si>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</si>
  <si>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</si>
  <si>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</si>
  <si>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</si>
  <si>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</si>
  <si>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</si>
  <si>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</si>
  <si>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</si>
  <si>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</si>
  <si>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</si>
  <si>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</si>
  <si>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</si>
  <si>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</si>
  <si>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</si>
  <si>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</si>
  <si>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</si>
  <si>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</si>
  <si>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</si>
  <si>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</si>
  <si>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</si>
  <si>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</si>
  <si>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</si>
  <si>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</si>
  <si>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</si>
  <si>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</si>
  <si>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</si>
  <si>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</si>
  <si>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</si>
  <si>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</si>
  <si>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</si>
  <si>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</si>
  <si>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</si>
  <si>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</si>
  <si>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</si>
  <si>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</si>
  <si>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</si>
  <si>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</si>
  <si>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</si>
  <si>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</si>
  <si>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</si>
  <si>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</si>
  <si>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</si>
  <si>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</si>
  <si>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</si>
  <si>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</si>
  <si>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</si>
  <si>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</si>
  <si>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</si>
  <si>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</si>
  <si>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</si>
  <si>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</si>
  <si>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</si>
  <si>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</si>
  <si>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</si>
  <si>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</si>
  <si>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</si>
  <si>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</si>
  <si>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</si>
  <si>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</si>
  <si>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</si>
  <si>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</si>
  <si>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</si>
  <si>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</si>
  <si>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</si>
  <si>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</si>
  <si>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</si>
  <si>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</si>
  <si>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</si>
  <si>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</si>
  <si>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</si>
  <si>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</si>
  <si>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</si>
  <si>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</si>
  <si>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</si>
  <si>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</si>
  <si>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</si>
  <si>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</si>
  <si>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</si>
  <si>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</si>
  <si>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</si>
  <si>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</si>
  <si>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</si>
  <si>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</si>
  <si>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</si>
  <si>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</si>
  <si>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</si>
  <si>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</si>
  <si>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</si>
  <si>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</si>
  <si>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</si>
  <si>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</si>
  <si>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</si>
  <si>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</si>
  <si>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</si>
  <si>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</si>
  <si>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</si>
  <si>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</si>
  <si>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</si>
  <si>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</si>
  <si>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</si>
  <si>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</si>
  <si>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</si>
  <si>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</si>
  <si>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</si>
  <si>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</si>
  <si>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</si>
  <si>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</si>
  <si>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</si>
  <si>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</si>
  <si>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</si>
  <si>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</si>
  <si>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</si>
  <si>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</si>
  <si>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</si>
  <si>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</si>
  <si>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</si>
  <si>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</si>
  <si>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</si>
  <si>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</si>
  <si>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</si>
  <si>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</si>
  <si>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</si>
  <si>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</si>
  <si>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</si>
  <si>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</si>
  <si>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</si>
  <si>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</si>
  <si>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</si>
  <si>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</si>
  <si>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</si>
  <si>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</si>
  <si>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</si>
  <si>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</si>
  <si>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</si>
  <si>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</si>
  <si>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</si>
  <si>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</si>
  <si>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</si>
  <si>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</si>
  <si>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</si>
  <si>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</si>
  <si>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</si>
  <si>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</si>
  <si>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</si>
  <si>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</si>
  <si>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</si>
  <si>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</si>
  <si>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</si>
  <si>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</si>
  <si>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</si>
  <si>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</si>
  <si>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</si>
  <si>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</si>
  <si>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</si>
  <si>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</si>
  <si>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</si>
  <si>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</si>
  <si>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</si>
  <si>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</si>
  <si>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</si>
  <si>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</si>
  <si>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</si>
  <si>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</si>
  <si>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</si>
  <si>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</si>
  <si>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</si>
  <si>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</si>
  <si>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</si>
  <si>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</si>
  <si>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</si>
  <si>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</si>
  <si>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</si>
  <si>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</si>
  <si>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</si>
  <si>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</si>
  <si>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</si>
  <si>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</si>
  <si>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</si>
  <si>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</si>
  <si>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</si>
  <si>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</si>
  <si>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</si>
  <si>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</si>
  <si>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</si>
  <si>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</si>
  <si>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</si>
  <si>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</si>
  <si>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</si>
  <si>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</si>
  <si>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</si>
  <si>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</si>
  <si>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</si>
  <si>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</si>
  <si>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</si>
  <si>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</si>
  <si>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</si>
  <si>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</si>
  <si>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</si>
  <si>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</si>
  <si>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</si>
  <si>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</si>
  <si>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</si>
  <si>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</si>
  <si>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</si>
  <si>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</si>
  <si>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</si>
  <si>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</si>
  <si>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</si>
  <si>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</si>
  <si>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</si>
  <si>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</si>
  <si>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</si>
  <si>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</si>
  <si>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</si>
  <si>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</si>
  <si>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</si>
  <si>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</si>
  <si>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</si>
  <si>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</si>
  <si>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</si>
  <si>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</si>
  <si>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</si>
  <si>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</si>
  <si>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</si>
  <si>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</si>
  <si>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</si>
  <si>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</si>
  <si>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</si>
  <si>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</si>
  <si>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</si>
  <si>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</si>
  <si>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</si>
  <si>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</si>
  <si>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</si>
  <si>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</si>
  <si>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</si>
  <si>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</si>
  <si>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</si>
  <si>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</si>
  <si>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</si>
  <si>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</si>
  <si>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</si>
  <si>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</si>
  <si>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</si>
  <si>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</si>
  <si>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</si>
  <si>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</si>
  <si>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</si>
  <si>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</si>
  <si>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</si>
  <si>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</si>
  <si>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</si>
  <si>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</si>
  <si>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</si>
  <si>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</si>
  <si>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</si>
  <si>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</si>
  <si>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</si>
  <si>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</si>
  <si>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</si>
  <si>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</si>
  <si>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</si>
  <si>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</si>
  <si>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</si>
  <si>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</si>
  <si>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</si>
  <si>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</si>
  <si>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</si>
  <si>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</si>
  <si>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</si>
  <si>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</si>
  <si>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</si>
  <si>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</si>
  <si>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</si>
  <si>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</si>
  <si>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</si>
  <si>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</si>
  <si>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</si>
  <si>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</si>
  <si>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</si>
  <si>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</si>
  <si>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</si>
  <si>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</si>
  <si>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</si>
  <si>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</si>
  <si>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</si>
  <si>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</si>
  <si>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</si>
  <si>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</si>
  <si>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</si>
  <si>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</si>
  <si>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</si>
  <si>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</si>
  <si>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</si>
  <si>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</si>
  <si>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</si>
  <si>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</si>
  <si>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</si>
  <si>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</si>
  <si>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</si>
  <si>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</si>
  <si>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</si>
  <si>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</si>
  <si>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</si>
  <si>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</si>
  <si>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</si>
  <si>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</si>
  <si>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</si>
  <si>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</si>
  <si>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</si>
  <si>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</si>
  <si>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</si>
  <si>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</si>
  <si>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</si>
  <si>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</si>
  <si>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</si>
  <si>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</si>
  <si>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</si>
  <si>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</si>
  <si>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</si>
  <si>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</si>
  <si>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</si>
  <si>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</si>
  <si>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</si>
  <si>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</si>
  <si>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</si>
  <si>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</si>
  <si>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</si>
  <si>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</si>
  <si>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</si>
  <si>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</si>
  <si>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</si>
  <si>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</si>
  <si>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</si>
  <si>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</si>
  <si>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</si>
  <si>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</si>
  <si>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</si>
  <si>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</si>
  <si>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</si>
  <si>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</si>
  <si>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</si>
  <si>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</si>
  <si>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</si>
  <si>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</si>
  <si>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</si>
  <si>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</si>
  <si>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</si>
  <si>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</si>
  <si>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</si>
  <si>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</si>
  <si>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</si>
  <si>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</si>
  <si>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</si>
  <si>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</si>
  <si>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</si>
  <si>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</si>
  <si>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</si>
  <si>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</si>
  <si>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</si>
  <si>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</si>
  <si>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</si>
  <si>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</si>
  <si>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</si>
  <si>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</si>
  <si>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</si>
  <si>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</si>
  <si>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</si>
  <si>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</si>
  <si>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</si>
  <si>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</si>
  <si>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</si>
  <si>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</si>
  <si>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</si>
  <si>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</si>
  <si>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</si>
  <si>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</si>
  <si>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</si>
  <si>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</si>
  <si>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</si>
  <si>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</si>
  <si>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</si>
  <si>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</si>
  <si>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</si>
  <si>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</si>
  <si>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</si>
  <si>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</si>
  <si>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</si>
  <si>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</si>
  <si>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</si>
  <si>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</si>
  <si>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</si>
  <si>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</si>
  <si>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</si>
  <si>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</si>
  <si>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</si>
  <si>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</si>
  <si>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</si>
  <si>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</si>
  <si>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</si>
  <si>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</si>
  <si>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</si>
  <si>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</si>
  <si>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</si>
  <si>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</si>
  <si>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</si>
  <si>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</si>
  <si>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</si>
  <si>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</si>
  <si>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</si>
  <si>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</si>
  <si>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</si>
  <si>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</si>
  <si>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</si>
  <si>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</si>
  <si>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</si>
  <si>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</si>
  <si>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</si>
  <si>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</si>
  <si>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</si>
  <si>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</si>
  <si>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</si>
  <si>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</si>
  <si>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</si>
  <si>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</si>
  <si>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</si>
  <si>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</si>
  <si>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</si>
  <si>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</si>
  <si>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</si>
  <si>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</si>
  <si>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</si>
  <si>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</si>
  <si>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</si>
  <si>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</si>
  <si>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</si>
  <si>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</si>
  <si>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</si>
  <si>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</si>
  <si>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</si>
  <si>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</si>
  <si>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</si>
  <si>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</si>
  <si>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</si>
  <si>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</si>
  <si>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</si>
  <si>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</si>
  <si>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</si>
  <si>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</si>
  <si>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</si>
  <si>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</si>
  <si>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</si>
  <si>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</si>
  <si>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</si>
  <si>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</si>
  <si>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</si>
  <si>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</si>
  <si>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</si>
  <si>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</si>
  <si>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</si>
  <si>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</si>
  <si>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</si>
  <si>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</si>
  <si>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</si>
  <si>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</si>
  <si>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</si>
  <si>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</si>
  <si>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</si>
  <si>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</si>
  <si>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</si>
  <si>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</si>
  <si>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</si>
  <si>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</si>
  <si>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</si>
  <si>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</si>
  <si>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</si>
  <si>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</si>
  <si>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</si>
  <si>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</si>
  <si>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</si>
  <si>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</si>
  <si>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</si>
  <si>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</si>
  <si>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</si>
  <si>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</si>
  <si>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</si>
  <si>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</si>
  <si>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</si>
  <si>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</si>
  <si>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</si>
  <si>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</si>
  <si>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</si>
  <si>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</si>
  <si>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</si>
  <si>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</si>
  <si>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</si>
  <si>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</si>
  <si>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</si>
  <si>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</si>
  <si>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</si>
  <si>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</si>
  <si>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</si>
  <si>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</si>
  <si>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</si>
  <si>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</si>
  <si>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</si>
  <si>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</si>
  <si>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</si>
  <si>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</si>
  <si>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</si>
  <si>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</si>
  <si>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</si>
  <si>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</si>
  <si>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</si>
  <si>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</si>
  <si>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</si>
  <si>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</si>
  <si>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</si>
  <si>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</si>
  <si>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</si>
  <si>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</si>
  <si>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</si>
  <si>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</si>
  <si>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</si>
  <si>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</si>
  <si>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</si>
  <si>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</si>
  <si>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</si>
  <si>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</si>
  <si>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</si>
  <si>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</si>
  <si>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</si>
  <si>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</si>
  <si>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</si>
  <si>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</si>
  <si>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</si>
  <si>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</si>
  <si>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</si>
  <si>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</si>
  <si>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</si>
  <si>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</si>
  <si>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</si>
  <si>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</si>
  <si>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</si>
  <si>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</si>
  <si>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</si>
  <si>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</si>
  <si>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</si>
  <si>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</si>
  <si>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</si>
  <si>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</si>
  <si>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</si>
  <si>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</si>
  <si>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</si>
  <si>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</si>
  <si>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</si>
  <si>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</si>
  <si>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</si>
  <si>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</si>
  <si>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</si>
  <si>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</si>
  <si>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</si>
  <si>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</si>
  <si>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</si>
  <si>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</si>
  <si>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</si>
  <si>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</si>
  <si>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</si>
  <si>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</si>
  <si>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</si>
  <si>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</si>
  <si>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</si>
  <si>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</si>
  <si>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</si>
  <si>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</si>
  <si>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</si>
  <si>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</si>
  <si>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</si>
  <si>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</si>
  <si>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</si>
  <si>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</si>
  <si>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</si>
  <si>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</si>
  <si>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</si>
  <si>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</si>
  <si>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</si>
  <si>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</si>
  <si>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</si>
  <si>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</si>
  <si>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</si>
  <si>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</si>
  <si>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</si>
  <si>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</si>
  <si>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</si>
  <si>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</si>
  <si>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</si>
  <si>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</si>
  <si>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</si>
  <si>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</si>
  <si>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</si>
  <si>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</si>
  <si>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</si>
  <si>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</si>
  <si>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</si>
  <si>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</si>
  <si>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</si>
  <si>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</si>
  <si>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</si>
  <si>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</si>
  <si>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</si>
  <si>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</si>
  <si>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</si>
  <si>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</si>
  <si>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</si>
  <si>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</si>
  <si>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</si>
  <si>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</si>
  <si>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</si>
  <si>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</si>
  <si>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</si>
  <si>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</si>
  <si>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</si>
  <si>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</si>
  <si>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</si>
  <si>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</si>
  <si>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</si>
  <si>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</si>
  <si>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</si>
  <si>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</si>
  <si>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</si>
  <si>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</si>
  <si>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</si>
  <si>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</si>
  <si>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</si>
  <si>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</si>
  <si>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</si>
  <si>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</si>
  <si>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</si>
  <si>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</si>
  <si>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</si>
  <si>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</si>
  <si>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</si>
  <si>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</si>
  <si>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</si>
  <si>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</si>
  <si>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</si>
  <si>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</si>
  <si>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</si>
  <si>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</si>
  <si>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</si>
  <si>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</si>
  <si>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</si>
  <si>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</si>
  <si>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</si>
  <si>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</si>
  <si>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</si>
  <si>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</si>
  <si>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</si>
  <si>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</si>
  <si>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</si>
  <si>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</si>
  <si>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</si>
  <si>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</si>
  <si>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</si>
  <si>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</si>
  <si>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</si>
  <si>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</si>
  <si>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</si>
  <si>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</si>
  <si>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</si>
  <si>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</si>
  <si>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</si>
  <si>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</si>
  <si>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</si>
  <si>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</si>
  <si>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</si>
  <si>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</si>
  <si>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</si>
  <si>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</si>
  <si>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</si>
  <si>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</si>
  <si>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</si>
  <si>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</si>
  <si>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</si>
  <si>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</si>
  <si>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</si>
  <si>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</si>
  <si>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</si>
  <si>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</si>
  <si>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</si>
  <si>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</si>
  <si>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</si>
  <si>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</si>
  <si>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</si>
  <si>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</si>
  <si>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</si>
  <si>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</si>
  <si>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</si>
  <si>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</si>
  <si>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</si>
  <si>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</si>
  <si>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</si>
  <si>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</si>
  <si>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</si>
  <si>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</si>
  <si>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</si>
  <si>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</si>
  <si>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</si>
  <si>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</si>
  <si>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</si>
  <si>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</si>
  <si>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</si>
  <si>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</si>
  <si>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</si>
  <si>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</si>
  <si>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</si>
  <si>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</si>
  <si>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</si>
  <si>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</si>
  <si>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</si>
  <si>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</si>
  <si>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</si>
  <si>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</si>
  <si>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</si>
  <si>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</si>
  <si>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</si>
  <si>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</si>
  <si>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</si>
  <si>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</si>
  <si>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</si>
  <si>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</si>
  <si>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</si>
  <si>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</si>
  <si>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</si>
  <si>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</si>
  <si>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</si>
  <si>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</si>
  <si>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</si>
  <si>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</si>
  <si>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</si>
  <si>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</si>
  <si>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</si>
  <si>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</si>
  <si>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</si>
  <si>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</si>
  <si>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</si>
  <si>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</si>
  <si>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</si>
  <si>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</si>
  <si>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</si>
  <si>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</si>
  <si>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</si>
  <si>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</si>
  <si>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</si>
  <si>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</si>
  <si>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</si>
  <si>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</si>
  <si>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</si>
  <si>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</si>
  <si>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</si>
  <si>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</si>
  <si>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</si>
  <si>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</si>
  <si>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</si>
  <si>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</si>
  <si>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</si>
  <si>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</si>
  <si>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</si>
  <si>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</si>
  <si>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</si>
  <si>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</si>
  <si>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</si>
  <si>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</si>
  <si>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</si>
  <si>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</si>
  <si>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</si>
  <si>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</si>
  <si>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</si>
  <si>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</si>
  <si>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</si>
  <si>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</si>
  <si>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</si>
  <si>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</si>
  <si>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</si>
  <si>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</si>
  <si>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</si>
  <si>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</si>
  <si>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</si>
  <si>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</si>
  <si>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</si>
  <si>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</si>
  <si>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</si>
  <si>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</si>
  <si>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</si>
  <si>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</si>
  <si>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</si>
  <si>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</si>
  <si>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</si>
  <si>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</si>
  <si>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</si>
  <si>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</si>
  <si>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</si>
  <si>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</si>
  <si>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</si>
  <si>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</si>
  <si>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</si>
  <si>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</si>
  <si>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</si>
  <si>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</si>
  <si>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</si>
  <si>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</si>
  <si>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</si>
  <si>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</si>
  <si>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</si>
  <si>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</si>
  <si>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</si>
  <si>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</si>
  <si>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</si>
  <si>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</si>
  <si>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</si>
  <si>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</si>
  <si>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</si>
  <si>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</si>
  <si>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</si>
  <si>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</si>
  <si>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</si>
  <si>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</si>
  <si>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</si>
  <si>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</si>
  <si>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</si>
  <si>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</si>
  <si>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</si>
  <si>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</si>
  <si>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</si>
  <si>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</si>
  <si>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</si>
  <si>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</si>
  <si>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</si>
  <si>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</si>
  <si>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</si>
  <si>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</si>
  <si>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</si>
  <si>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</si>
  <si>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</si>
  <si>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</si>
  <si>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</si>
  <si>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</si>
  <si>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</si>
  <si>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</si>
  <si>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</si>
  <si>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</si>
  <si>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</si>
  <si>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</si>
  <si>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</si>
  <si>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</si>
  <si>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</si>
  <si>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</si>
  <si>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</si>
  <si>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</si>
  <si>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</si>
  <si>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</si>
  <si>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</si>
  <si>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</si>
  <si>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</si>
  <si>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</si>
  <si>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</si>
  <si>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</si>
  <si>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</si>
  <si>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</si>
  <si>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</si>
  <si>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</si>
  <si>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</si>
  <si>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</si>
  <si>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</si>
  <si>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</si>
  <si>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</si>
  <si>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</si>
  <si>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</si>
  <si>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</si>
  <si>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</si>
  <si>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</si>
  <si>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</si>
  <si>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</si>
  <si>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</si>
  <si>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</si>
  <si>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</si>
  <si>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</si>
  <si>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</si>
  <si>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</si>
  <si>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</si>
  <si>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</si>
  <si>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</si>
  <si>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</si>
  <si>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</si>
  <si>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</si>
  <si>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</si>
  <si>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</si>
  <si>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</si>
  <si>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</si>
  <si>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</si>
  <si>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</si>
  <si>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</si>
  <si>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</si>
  <si>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</si>
  <si>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</si>
  <si>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</si>
  <si>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</si>
  <si>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</si>
  <si>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</si>
  <si>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</si>
  <si>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</si>
  <si>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</si>
  <si>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</si>
  <si>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</si>
  <si>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</si>
  <si>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</si>
  <si>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</si>
  <si>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</si>
  <si>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</si>
  <si>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</si>
  <si>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</si>
  <si>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</si>
  <si>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</si>
  <si>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</si>
  <si>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</si>
  <si>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</si>
  <si>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</si>
  <si>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</si>
  <si>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</si>
  <si>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</si>
  <si>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</si>
  <si>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</si>
  <si>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</si>
  <si>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</si>
  <si>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</si>
  <si>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</si>
  <si>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</si>
  <si>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</si>
  <si>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</si>
  <si>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</si>
  <si>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</si>
  <si>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</si>
  <si>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</si>
  <si>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</si>
  <si>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</si>
  <si>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</si>
  <si>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</si>
  <si>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</si>
  <si>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</si>
  <si>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</si>
  <si>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</si>
  <si>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</si>
  <si>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</si>
  <si>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</si>
  <si>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</si>
  <si>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</si>
  <si>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</si>
  <si>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</si>
  <si>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</si>
  <si>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</si>
  <si>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</si>
  <si>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</si>
  <si>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</si>
  <si>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</si>
  <si>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</si>
  <si>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</si>
  <si>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</si>
  <si>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</si>
  <si>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</si>
  <si>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</si>
  <si>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</si>
  <si>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</si>
  <si>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</si>
  <si>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</si>
  <si>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</si>
  <si>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</si>
  <si>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</si>
  <si>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</si>
  <si>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</si>
  <si>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</si>
  <si>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</si>
  <si>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</si>
  <si>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</si>
  <si>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</si>
  <si>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</si>
  <si>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</si>
  <si>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</si>
  <si>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</si>
  <si>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</si>
  <si>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</si>
  <si>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</si>
  <si>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</si>
  <si>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</si>
  <si>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</si>
  <si>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</si>
  <si>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</si>
  <si>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</si>
  <si>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</si>
  <si>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</si>
  <si>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</si>
  <si>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</si>
  <si>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</si>
  <si>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</si>
  <si>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</si>
  <si>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</si>
  <si>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</si>
  <si>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</si>
  <si>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</si>
  <si>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</si>
  <si>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</si>
  <si>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</si>
  <si>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</si>
  <si>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</si>
  <si>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</si>
  <si>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</si>
  <si>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</si>
  <si>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</si>
  <si>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</si>
  <si>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</si>
  <si>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</si>
  <si>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</si>
  <si>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</si>
  <si>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</si>
  <si>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</si>
  <si>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</si>
  <si>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</si>
  <si>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</si>
  <si>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</si>
  <si>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</si>
  <si>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</si>
  <si>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</si>
  <si>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</si>
  <si>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</si>
  <si>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</si>
  <si>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</si>
  <si>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</si>
  <si>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</si>
  <si>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</si>
  <si>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</si>
  <si>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</si>
  <si>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</si>
  <si>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</si>
  <si>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</si>
  <si>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</si>
  <si>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</si>
  <si>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</si>
  <si>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</si>
  <si>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</si>
  <si>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</si>
  <si>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</si>
  <si>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</si>
  <si>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</si>
  <si>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</si>
  <si>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</si>
  <si>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</si>
  <si>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</si>
  <si>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</si>
  <si>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</si>
  <si>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</si>
  <si>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</si>
  <si>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</si>
  <si>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</si>
  <si>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</si>
  <si>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</si>
  <si>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</si>
  <si>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</si>
  <si>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</si>
  <si>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</si>
  <si>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</si>
  <si>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</si>
  <si>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</si>
  <si>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</si>
  <si>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</si>
  <si>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</si>
  <si>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</si>
  <si>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</si>
  <si>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</si>
  <si>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</si>
  <si>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</si>
  <si>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</si>
  <si>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</si>
  <si>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</si>
  <si>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</si>
  <si>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</si>
  <si>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</si>
  <si>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</si>
  <si>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</si>
  <si>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</si>
  <si>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</si>
  <si>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</si>
  <si>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</si>
  <si>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</si>
  <si>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</si>
  <si>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</si>
  <si>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</si>
  <si>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</si>
  <si>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</si>
  <si>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</si>
  <si>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</si>
  <si>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</si>
  <si>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</si>
  <si>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</si>
  <si>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</si>
  <si>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</si>
  <si>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</si>
  <si>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</si>
  <si>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</si>
  <si>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</si>
  <si>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</si>
  <si>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</si>
  <si>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</si>
  <si>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</si>
  <si>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</si>
  <si>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</si>
  <si>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</si>
  <si>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</si>
  <si>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</si>
  <si>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</si>
  <si>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</si>
  <si>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</si>
  <si>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</si>
  <si>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</si>
  <si>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</si>
  <si>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</si>
  <si>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</si>
  <si>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</si>
  <si>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</si>
  <si>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</si>
  <si>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</si>
  <si>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</si>
  <si>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</si>
  <si>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</si>
  <si>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</si>
  <si>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</si>
  <si>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</si>
  <si>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</si>
  <si>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</si>
  <si>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</si>
  <si>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</si>
  <si>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</si>
  <si>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</si>
  <si>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</si>
  <si>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</si>
  <si>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</si>
  <si>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</si>
  <si>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</si>
  <si>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</si>
  <si>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</si>
  <si>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</si>
  <si>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</si>
  <si>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</si>
  <si>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</si>
  <si>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</si>
  <si>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</si>
  <si>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</si>
  <si>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</si>
  <si>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</si>
  <si>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</si>
  <si>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</si>
  <si>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</si>
  <si>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</si>
  <si>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</si>
  <si>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</si>
  <si>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</si>
  <si>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</si>
  <si>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</si>
  <si>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</si>
  <si>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</si>
  <si>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</si>
  <si>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</si>
  <si>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</si>
  <si>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</si>
  <si>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</si>
  <si>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</si>
  <si>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</si>
  <si>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</si>
  <si>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</si>
  <si>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</si>
  <si>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</si>
  <si>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</si>
  <si>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</si>
  <si>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</si>
  <si>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</si>
  <si>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</si>
  <si>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</si>
  <si>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</si>
  <si>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</si>
  <si>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</si>
  <si>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</si>
  <si>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</si>
  <si>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</si>
  <si>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</si>
  <si>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</si>
  <si>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</si>
  <si>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</si>
  <si>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</si>
  <si>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</si>
  <si>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</si>
  <si>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</si>
  <si>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</si>
  <si>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</si>
  <si>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</si>
  <si>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</si>
  <si>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</si>
  <si>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</si>
  <si>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</si>
  <si>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</si>
  <si>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</si>
  <si>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</si>
  <si>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</si>
  <si>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</si>
  <si>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</si>
  <si>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</si>
  <si>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</si>
  <si>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</si>
  <si>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</si>
  <si>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</si>
  <si>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</si>
  <si>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</si>
  <si>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</si>
  <si>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</si>
  <si>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</si>
  <si>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</si>
  <si>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</si>
  <si>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</si>
  <si>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</si>
  <si>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</si>
  <si>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</si>
  <si>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</si>
  <si>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</si>
  <si>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</si>
  <si>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</si>
  <si>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</si>
  <si>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</si>
  <si>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</si>
  <si>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</si>
  <si>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</si>
  <si>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</si>
  <si>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</si>
  <si>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</si>
  <si>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</si>
  <si>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</si>
  <si>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</si>
  <si>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</si>
  <si>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</si>
  <si>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</si>
  <si>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</si>
  <si>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</si>
  <si>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</si>
  <si>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</si>
  <si>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</si>
  <si>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</si>
  <si>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</si>
  <si>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</si>
  <si>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</si>
  <si>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</si>
  <si>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</si>
  <si>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</si>
  <si>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</si>
  <si>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</si>
  <si>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</si>
  <si>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</si>
  <si>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</si>
  <si>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</si>
  <si>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</si>
  <si>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</si>
  <si>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</si>
  <si>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</si>
  <si>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</si>
  <si>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</si>
  <si>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</si>
  <si>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</si>
  <si>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</si>
  <si>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</si>
  <si>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</si>
  <si>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</si>
  <si>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</si>
  <si>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</si>
  <si>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</si>
  <si>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</si>
  <si>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</si>
  <si>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</si>
  <si>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</si>
  <si>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</si>
  <si>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</si>
  <si>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</si>
  <si>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</si>
  <si>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</si>
  <si>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</si>
  <si>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</si>
  <si>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</si>
  <si>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</si>
  <si>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</si>
  <si>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</si>
  <si>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</si>
  <si>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</si>
  <si>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</si>
  <si>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</si>
  <si>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</si>
  <si>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</si>
  <si>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</si>
  <si>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</si>
  <si>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</si>
  <si>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</si>
  <si>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</si>
  <si>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</si>
  <si>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</si>
  <si>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</si>
  <si>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</si>
  <si>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</si>
  <si>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</si>
  <si>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</si>
  <si>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</si>
  <si>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</si>
  <si>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</si>
  <si>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</si>
  <si>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</si>
  <si>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</si>
  <si>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</si>
  <si>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</si>
  <si>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</si>
  <si>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</si>
  <si>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</si>
  <si>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</si>
  <si>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</si>
  <si>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</si>
  <si>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</si>
  <si>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</si>
  <si>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</si>
  <si>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</si>
  <si>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</si>
  <si>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</si>
  <si>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</si>
  <si>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</si>
  <si>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</si>
  <si>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</si>
  <si>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</si>
  <si>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</si>
  <si>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</si>
  <si>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</si>
  <si>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</si>
  <si>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</si>
  <si>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</si>
  <si>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</si>
  <si>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</si>
  <si>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</si>
  <si>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</si>
  <si>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</si>
  <si>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</si>
  <si>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</si>
  <si>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</si>
  <si>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</si>
  <si>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</si>
  <si>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</si>
  <si>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</si>
  <si>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</si>
  <si>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</si>
  <si>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</si>
  <si>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</si>
  <si>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</si>
  <si>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</si>
  <si>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</si>
  <si>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</si>
  <si>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</si>
  <si>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</si>
  <si>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</si>
  <si>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</si>
  <si>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</si>
  <si>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</si>
  <si>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</si>
  <si>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</si>
  <si>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</si>
  <si>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</si>
  <si>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</si>
  <si>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</si>
  <si>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</si>
  <si>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</si>
  <si>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</si>
  <si>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</si>
  <si>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</si>
  <si>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</si>
  <si>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</si>
  <si>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</si>
  <si>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</si>
  <si>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</si>
  <si>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</si>
  <si>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</si>
  <si>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</si>
  <si>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</si>
  <si>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</si>
  <si>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</si>
  <si>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</si>
  <si>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</si>
  <si>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</si>
  <si>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</si>
  <si>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</si>
  <si>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</si>
  <si>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</si>
  <si>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</si>
  <si>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</si>
  <si>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</si>
  <si>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</si>
  <si>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</si>
  <si>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</si>
  <si>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</si>
  <si>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</si>
  <si>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</si>
  <si>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</si>
  <si>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</si>
  <si>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</si>
  <si>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</si>
  <si>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</si>
  <si>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</si>
  <si>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</si>
  <si>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</si>
  <si>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</si>
  <si>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</si>
  <si>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</si>
  <si>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</si>
  <si>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</si>
  <si>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</si>
  <si>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</si>
  <si>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</si>
  <si>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</si>
  <si>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</si>
  <si>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</si>
  <si>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</si>
  <si>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</si>
  <si>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</si>
  <si>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</si>
  <si>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</si>
  <si>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</si>
  <si>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</si>
  <si>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</si>
  <si>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</si>
  <si>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</si>
  <si>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</si>
  <si>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</si>
  <si>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</si>
  <si>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</si>
  <si>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</si>
  <si>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</si>
  <si>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</si>
  <si>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</si>
  <si>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</si>
  <si>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</si>
  <si>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</si>
  <si>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</si>
  <si>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</si>
  <si>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</si>
  <si>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</si>
  <si>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</si>
  <si>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</si>
  <si>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</si>
  <si>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</si>
  <si>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</si>
  <si>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</si>
  <si>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</si>
  <si>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</si>
  <si>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</si>
  <si>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</si>
  <si>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</si>
  <si>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</si>
  <si>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</si>
  <si>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</si>
  <si>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</si>
  <si>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</si>
  <si>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</si>
  <si>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</si>
  <si>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</si>
  <si>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</si>
  <si>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</si>
  <si>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</si>
  <si>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</si>
  <si>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</si>
  <si>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</si>
  <si>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</si>
  <si>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</si>
  <si>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</si>
  <si>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</si>
  <si>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</si>
  <si>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</si>
  <si>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</si>
  <si>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</si>
  <si>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</si>
  <si>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</si>
  <si>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</si>
  <si>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</si>
  <si>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</si>
  <si>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</si>
  <si>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</si>
  <si>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</si>
  <si>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</si>
  <si>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</si>
  <si>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</si>
  <si>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</si>
  <si>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</si>
  <si>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</si>
  <si>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</si>
  <si>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</si>
  <si>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</si>
  <si>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</si>
  <si>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</si>
  <si>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</si>
  <si>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</si>
  <si>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</si>
  <si>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</si>
  <si>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</si>
  <si>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</si>
  <si>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</si>
  <si>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</si>
  <si>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</si>
  <si>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</si>
  <si>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</si>
  <si>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</si>
  <si>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</si>
  <si>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</si>
  <si>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</si>
  <si>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</si>
  <si>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</si>
  <si>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</si>
  <si>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</si>
  <si>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</si>
  <si>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</si>
  <si>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</si>
  <si>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</si>
  <si>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</si>
  <si>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</si>
  <si>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</si>
  <si>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</si>
  <si>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</si>
  <si>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</si>
  <si>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</si>
  <si>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</si>
  <si>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</si>
  <si>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</si>
  <si>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</si>
  <si>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</si>
  <si>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</si>
  <si>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</si>
  <si>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</si>
  <si>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</si>
  <si>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</si>
  <si>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</si>
  <si>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</si>
  <si>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</si>
  <si>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</si>
  <si>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</si>
  <si>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</si>
  <si>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</si>
  <si>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</si>
  <si>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</si>
  <si>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</si>
  <si>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</si>
  <si>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</si>
  <si>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</si>
  <si>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</si>
  <si>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</si>
  <si>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</si>
  <si>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</si>
  <si>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</si>
  <si>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</si>
  <si>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</si>
  <si>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</si>
  <si>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</si>
  <si>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</si>
  <si>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</si>
  <si>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</si>
  <si>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</si>
  <si>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</si>
  <si>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</si>
  <si>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</si>
  <si>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</si>
  <si>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</si>
  <si>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</si>
  <si>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</si>
  <si>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</si>
  <si>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</si>
  <si>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</si>
  <si>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</si>
  <si>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</si>
  <si>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</si>
  <si>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</si>
  <si>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</si>
  <si>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</si>
  <si>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</si>
  <si>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</si>
  <si>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</si>
  <si>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</si>
  <si>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</si>
  <si>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</si>
  <si>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</si>
  <si>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</si>
  <si>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</si>
  <si>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</si>
  <si>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</si>
  <si>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</si>
  <si>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</si>
  <si>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</si>
  <si>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</si>
  <si>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</si>
  <si>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</si>
  <si>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</si>
  <si>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</si>
  <si>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</si>
  <si>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</si>
  <si>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</si>
  <si>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</si>
  <si>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</si>
  <si>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</si>
  <si>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</si>
  <si>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</si>
  <si>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</si>
  <si>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</si>
  <si>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</si>
  <si>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</si>
  <si>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</si>
  <si>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</si>
  <si>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</si>
  <si>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</si>
  <si>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</si>
  <si>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</si>
  <si>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</si>
  <si>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</si>
  <si>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</si>
  <si>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</si>
  <si>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</si>
  <si>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</si>
  <si>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</si>
  <si>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</si>
  <si>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</si>
  <si>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</si>
  <si>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</si>
  <si>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</si>
  <si>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</si>
  <si>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</si>
  <si>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</si>
  <si>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</si>
  <si>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</si>
  <si>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</si>
  <si>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</si>
  <si>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</si>
  <si>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</si>
  <si>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</si>
  <si>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</si>
  <si>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</si>
  <si>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</si>
  <si>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</si>
  <si>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</si>
  <si>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</si>
  <si>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</si>
  <si>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</si>
  <si>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</si>
  <si>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</si>
  <si>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</si>
  <si>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</si>
  <si>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</si>
  <si>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</si>
  <si>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</si>
  <si>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</si>
  <si>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</si>
  <si>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</si>
  <si>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</si>
  <si>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</si>
  <si>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</si>
  <si>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</si>
  <si>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</si>
  <si>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</si>
  <si>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</si>
  <si>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</si>
  <si>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</si>
  <si>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</si>
  <si>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</si>
  <si>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</si>
  <si>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</si>
  <si>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</si>
  <si>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</si>
  <si>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</si>
  <si>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</si>
  <si>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</si>
  <si>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</si>
  <si>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</si>
  <si>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</si>
  <si>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</si>
  <si>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</si>
  <si>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</si>
  <si>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</si>
  <si>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</si>
  <si>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</si>
  <si>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</si>
  <si>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</si>
  <si>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</si>
  <si>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</si>
  <si>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</si>
  <si>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</si>
  <si>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</si>
  <si>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</si>
  <si>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</si>
  <si>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</si>
  <si>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</si>
  <si>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</si>
  <si>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</si>
  <si>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</si>
  <si>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</si>
  <si>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</si>
  <si>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</si>
  <si>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</si>
  <si>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</si>
  <si>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</si>
  <si>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</si>
  <si>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</si>
  <si>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</si>
  <si>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</si>
  <si>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</si>
  <si>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</si>
  <si>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</si>
  <si>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</si>
  <si>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</si>
  <si>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</si>
  <si>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</si>
  <si>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</si>
  <si>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</si>
  <si>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</si>
  <si>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</si>
  <si>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</si>
  <si>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</si>
  <si>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</si>
  <si>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</si>
  <si>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</si>
  <si>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</si>
  <si>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</si>
  <si>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</si>
  <si>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</si>
  <si>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</si>
  <si>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</si>
  <si>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</si>
  <si>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</si>
  <si>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</si>
  <si>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</si>
  <si>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</si>
  <si>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</si>
  <si>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</si>
  <si>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</si>
  <si>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</si>
  <si>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</si>
  <si>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</si>
  <si>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</si>
  <si>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</si>
  <si>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</si>
  <si>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</si>
  <si>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</si>
  <si>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</si>
  <si>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</si>
  <si>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</si>
  <si>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</si>
  <si>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</si>
  <si>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</si>
  <si>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</si>
  <si>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</si>
  <si>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</si>
  <si>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</si>
  <si>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</si>
  <si>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</si>
  <si>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</si>
  <si>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</si>
  <si>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</si>
  <si>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</si>
  <si>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</si>
  <si>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</si>
  <si>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</si>
  <si>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</si>
  <si>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</si>
  <si>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</si>
  <si>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</si>
  <si>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</si>
  <si>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</si>
  <si>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</si>
  <si>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</si>
  <si>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</si>
  <si>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</si>
  <si>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</si>
  <si>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</si>
  <si>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</si>
  <si>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</si>
  <si>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</si>
  <si>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</si>
  <si>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</si>
  <si>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</si>
  <si>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</si>
  <si>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</si>
  <si>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</si>
  <si>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</si>
  <si>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</si>
  <si>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</si>
  <si>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</si>
  <si>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</si>
  <si>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</si>
  <si>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</si>
  <si>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</si>
  <si>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</si>
  <si>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</si>
  <si>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</si>
  <si>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</si>
  <si>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</si>
  <si>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</si>
  <si>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</si>
  <si>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</si>
  <si>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</si>
  <si>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</si>
  <si>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</si>
  <si>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</si>
  <si>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</si>
  <si>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</si>
  <si>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</si>
  <si>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</si>
  <si>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</si>
  <si>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</si>
  <si>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</si>
  <si>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</si>
  <si>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</si>
  <si>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</si>
  <si>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</si>
  <si>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</si>
  <si>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</si>
  <si>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</si>
  <si>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</si>
  <si>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</si>
  <si>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</si>
  <si>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</si>
  <si>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</si>
  <si>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</si>
  <si>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</si>
  <si>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</si>
  <si>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</si>
  <si>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</si>
  <si>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</si>
  <si>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</si>
  <si>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</si>
  <si>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</si>
  <si>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</si>
  <si>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</si>
  <si>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</si>
  <si>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</si>
  <si>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</si>
  <si>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</si>
  <si>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</si>
  <si>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</si>
  <si>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</si>
  <si>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</si>
  <si>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</si>
  <si>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</si>
  <si>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</si>
  <si>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</si>
  <si>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</si>
  <si>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</si>
  <si>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</si>
  <si>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</si>
  <si>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</si>
  <si>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</si>
  <si>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</si>
  <si>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</si>
  <si>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</si>
  <si>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</si>
  <si>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</si>
  <si>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</si>
  <si>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</si>
  <si>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</si>
  <si>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</si>
  <si>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</si>
  <si>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</si>
  <si>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</si>
  <si>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</si>
  <si>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</si>
  <si>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</si>
  <si>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</si>
  <si>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</si>
  <si>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</si>
  <si>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</si>
  <si>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</si>
  <si>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</si>
  <si>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</si>
  <si>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</si>
  <si>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</si>
  <si>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</si>
  <si>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</si>
  <si>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</si>
  <si>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</si>
  <si>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</si>
  <si>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</si>
  <si>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</si>
  <si>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</si>
  <si>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</si>
  <si>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</si>
  <si>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</si>
  <si>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</si>
  <si>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</si>
  <si>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</si>
  <si>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</si>
  <si>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</si>
  <si>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</si>
  <si>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</si>
  <si>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</si>
  <si>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</si>
  <si>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</si>
  <si>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</si>
  <si>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</si>
  <si>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</si>
  <si>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</si>
  <si>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</si>
  <si>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</si>
  <si>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</si>
  <si>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</si>
  <si>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</si>
  <si>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</si>
  <si>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</si>
  <si>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</si>
  <si>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</si>
  <si>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</si>
  <si>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</si>
  <si>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</si>
  <si>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</si>
  <si>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</si>
  <si>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</si>
  <si>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</si>
  <si>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</si>
  <si>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</si>
  <si>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</si>
  <si>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</si>
  <si>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</si>
  <si>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</si>
  <si>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</si>
  <si>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</si>
  <si>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</si>
  <si>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</si>
  <si>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</si>
  <si>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</si>
  <si>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</si>
  <si>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</si>
  <si>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</si>
  <si>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</si>
  <si>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</si>
  <si>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</si>
  <si>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</si>
  <si>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</si>
  <si>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</si>
  <si>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</si>
  <si>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</si>
  <si>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</si>
  <si>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</si>
  <si>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</si>
  <si>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</si>
  <si>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</si>
  <si>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</si>
  <si>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</si>
  <si>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</si>
  <si>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</si>
  <si>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</si>
  <si>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</si>
  <si>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</si>
  <si>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</si>
  <si>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</si>
  <si>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</si>
  <si>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</si>
  <si>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</si>
  <si>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</si>
  <si>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</si>
  <si>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</si>
  <si>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</si>
  <si>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</si>
  <si>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</si>
  <si>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</si>
  <si>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</si>
  <si>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</si>
  <si>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</si>
  <si>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</si>
  <si>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</si>
  <si>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</si>
  <si>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</si>
  <si>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</si>
  <si>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</si>
  <si>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</si>
  <si>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</si>
  <si>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</si>
  <si>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</si>
  <si>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</si>
  <si>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</si>
  <si>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</si>
  <si>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</si>
  <si>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</si>
  <si>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</si>
  <si>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</si>
  <si>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</si>
  <si>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</si>
  <si>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</si>
  <si>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</si>
  <si>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</si>
  <si>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</si>
  <si>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</si>
  <si>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</si>
  <si>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</si>
  <si>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</si>
  <si>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</si>
  <si>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</si>
  <si>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</si>
  <si>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</si>
  <si>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</si>
  <si>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</si>
  <si>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</si>
  <si>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</si>
  <si>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</si>
  <si>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</si>
  <si>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</si>
  <si>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</si>
  <si>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</si>
  <si>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</si>
  <si>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</si>
  <si>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</si>
  <si>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</si>
  <si>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</si>
  <si>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</si>
  <si>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</si>
  <si>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</si>
  <si>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</si>
  <si>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</si>
  <si>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</si>
  <si>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</si>
  <si>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</si>
  <si>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</si>
  <si>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</si>
  <si>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</si>
  <si>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</si>
  <si>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</si>
  <si>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</si>
  <si>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</si>
  <si>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</si>
  <si>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</si>
  <si>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</si>
  <si>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</si>
  <si>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</si>
  <si>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</si>
  <si>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</si>
  <si>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</si>
  <si>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</si>
  <si>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</si>
  <si>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</si>
  <si>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</si>
  <si>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</si>
  <si>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</si>
  <si>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</si>
  <si>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</si>
  <si>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</si>
  <si>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</si>
  <si>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</si>
  <si>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</si>
  <si>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</si>
  <si>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</si>
  <si>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</si>
  <si>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</si>
  <si>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</si>
  <si>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</si>
  <si>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</si>
  <si>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</si>
  <si>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</si>
  <si>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</si>
  <si>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</si>
  <si>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</si>
  <si>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</si>
  <si>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</si>
  <si>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</si>
  <si>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</si>
  <si>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</si>
  <si>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</si>
  <si>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</si>
  <si>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</si>
  <si>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</si>
  <si>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</si>
  <si>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</si>
  <si>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</si>
  <si>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</si>
  <si>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</si>
  <si>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</si>
  <si>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</si>
  <si>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</si>
  <si>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</si>
  <si>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</si>
  <si>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</si>
  <si>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</si>
  <si>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</si>
  <si>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</si>
  <si>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</si>
  <si>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</si>
  <si>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</si>
  <si>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</si>
  <si>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</si>
  <si>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</si>
  <si>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</si>
  <si>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</si>
  <si>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</si>
  <si>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</si>
  <si>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</si>
  <si>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</si>
  <si>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</si>
  <si>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</si>
  <si>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</si>
  <si>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</si>
  <si>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</si>
  <si>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</si>
  <si>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</si>
  <si>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</si>
  <si>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</si>
  <si>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</si>
  <si>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</si>
  <si>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</si>
  <si>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</si>
  <si>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</si>
  <si>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</si>
  <si>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</si>
  <si>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</si>
  <si>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</si>
  <si>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</si>
  <si>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</si>
  <si>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</si>
  <si>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</si>
  <si>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</si>
  <si>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</si>
  <si>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</si>
  <si>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</si>
  <si>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</si>
  <si>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</si>
  <si>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</si>
  <si>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</si>
  <si>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</si>
  <si>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</si>
  <si>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</si>
  <si>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</si>
  <si>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</si>
  <si>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</si>
  <si>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</si>
  <si>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</si>
  <si>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</si>
  <si>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</si>
  <si>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</si>
  <si>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</si>
  <si>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</si>
  <si>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</si>
  <si>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</si>
  <si>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</si>
  <si>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</si>
  <si>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</si>
  <si>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</si>
  <si>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</si>
  <si>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</si>
  <si>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</si>
  <si>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</si>
  <si>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</si>
  <si>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</si>
  <si>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</si>
  <si>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</si>
  <si>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</si>
  <si>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</si>
  <si>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</si>
  <si>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</si>
  <si>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</si>
  <si>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</si>
  <si>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</si>
  <si>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</si>
  <si>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</si>
  <si>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</si>
  <si>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</si>
  <si>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</si>
  <si>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</si>
  <si>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</si>
  <si>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</si>
  <si>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</si>
  <si>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</si>
  <si>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</si>
  <si>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</si>
  <si>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</si>
  <si>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</si>
  <si>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</si>
  <si>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</si>
  <si>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</si>
  <si>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</si>
  <si>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</si>
  <si>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</si>
  <si>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</si>
  <si>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</si>
  <si>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</si>
  <si>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</si>
  <si>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</si>
  <si>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</si>
  <si>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</si>
  <si>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</si>
  <si>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</si>
  <si>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</si>
  <si>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</si>
  <si>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</si>
  <si>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</si>
  <si>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</si>
  <si>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</si>
  <si>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</si>
  <si>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</si>
  <si>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</si>
  <si>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</si>
  <si>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</si>
  <si>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</si>
  <si>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</si>
  <si>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</si>
  <si>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</si>
  <si>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</si>
  <si>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</si>
  <si>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</si>
  <si>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</si>
  <si>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</si>
  <si>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</si>
  <si>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</si>
  <si>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</si>
  <si>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</si>
  <si>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</si>
  <si>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</si>
  <si>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</si>
  <si>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</si>
  <si>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</si>
  <si>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</si>
  <si>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</si>
  <si>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</si>
  <si>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</si>
  <si>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</si>
  <si>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</si>
  <si>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</si>
  <si>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</si>
  <si>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</si>
  <si>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</si>
  <si>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</si>
  <si>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</si>
  <si>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</si>
  <si>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</si>
  <si>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</si>
  <si>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</si>
  <si>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</si>
  <si>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</si>
  <si>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</si>
  <si>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</si>
  <si>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</si>
  <si>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</si>
  <si>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</si>
  <si>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</si>
  <si>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</si>
  <si>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</si>
  <si>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</si>
  <si>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</si>
  <si>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</si>
  <si>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</si>
  <si>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</si>
  <si>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</si>
  <si>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</si>
  <si>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</si>
  <si>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</si>
  <si>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</si>
  <si>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</si>
  <si>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</si>
  <si>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</si>
  <si>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</si>
  <si>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</si>
  <si>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</si>
  <si>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</si>
  <si>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</si>
  <si>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</si>
  <si>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</si>
  <si>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</si>
  <si>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</si>
  <si>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</si>
  <si>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</si>
  <si>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</si>
  <si>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</si>
  <si>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</si>
  <si>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</si>
  <si>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</si>
  <si>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</si>
  <si>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</si>
  <si>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</si>
  <si>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</si>
  <si>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</si>
  <si>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</si>
  <si>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</si>
  <si>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</si>
  <si>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</si>
  <si>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</si>
  <si>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</si>
  <si>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</si>
  <si>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</si>
  <si>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</si>
  <si>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</si>
  <si>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</si>
  <si>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</si>
  <si>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</si>
  <si>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</si>
  <si>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</si>
  <si>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</si>
  <si>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</si>
  <si>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</si>
  <si>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</si>
  <si>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</si>
  <si>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</si>
  <si>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</si>
  <si>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</si>
  <si>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</si>
  <si>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</si>
  <si>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</si>
  <si>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</si>
  <si>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</si>
  <si>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</si>
  <si>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</si>
  <si>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</si>
  <si>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</si>
  <si>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</si>
  <si>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</si>
  <si>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</si>
  <si>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</si>
  <si>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</si>
  <si>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</si>
  <si>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</si>
  <si>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</si>
  <si>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</si>
  <si>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</si>
  <si>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</si>
  <si>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</si>
  <si>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</si>
  <si>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</si>
  <si>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</si>
  <si>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</si>
  <si>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</si>
  <si>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</si>
  <si>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</si>
  <si>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</si>
  <si>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</si>
  <si>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</si>
  <si>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</si>
  <si>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</si>
  <si>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</si>
  <si>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</si>
  <si>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</si>
  <si>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</si>
  <si>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</si>
  <si>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</si>
  <si>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</si>
  <si>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</si>
  <si>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</si>
  <si>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</si>
  <si>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</si>
  <si>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</si>
  <si>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</si>
  <si>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</si>
  <si>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</si>
  <si>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</si>
  <si>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</si>
  <si>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</si>
  <si>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</si>
  <si>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</si>
  <si>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</si>
  <si>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</si>
  <si>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</si>
  <si>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</si>
  <si>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</si>
  <si>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</si>
  <si>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</si>
  <si>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</si>
  <si>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</si>
  <si>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</si>
  <si>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</si>
  <si>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</si>
  <si>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</si>
  <si>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</si>
  <si>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</si>
  <si>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</si>
  <si>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</si>
  <si>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</si>
  <si>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</si>
  <si>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</si>
  <si>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</si>
  <si>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</si>
  <si>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</si>
  <si>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</si>
  <si>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</si>
  <si>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</si>
  <si>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</si>
  <si>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</si>
  <si>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</si>
  <si>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</si>
  <si>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</si>
  <si>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</si>
  <si>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</si>
  <si>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</si>
  <si>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</si>
  <si>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</si>
  <si>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</si>
  <si>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</si>
  <si>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</si>
  <si>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</si>
  <si>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</si>
  <si>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</si>
  <si>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</si>
  <si>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</si>
  <si>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</si>
  <si>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</si>
  <si>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</si>
  <si>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</si>
  <si>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</si>
  <si>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</si>
  <si>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</si>
  <si>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</si>
  <si>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</si>
  <si>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</si>
  <si>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</si>
  <si>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</si>
  <si>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</si>
  <si>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</si>
  <si>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</si>
  <si>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</si>
  <si>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</si>
  <si>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</si>
  <si>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</si>
  <si>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</si>
  <si>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</si>
  <si>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</si>
  <si>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</si>
  <si>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</si>
  <si>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</si>
  <si>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</si>
  <si>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</si>
  <si>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</si>
  <si>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</si>
  <si>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</si>
  <si>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</si>
  <si>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</si>
  <si>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</si>
  <si>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</si>
  <si>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</si>
  <si>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</si>
  <si>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</si>
  <si>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</si>
  <si>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</si>
  <si>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</si>
  <si>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</si>
  <si>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</si>
  <si>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</si>
  <si>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</si>
  <si>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</si>
  <si>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</si>
  <si>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</si>
  <si>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</si>
  <si>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</si>
  <si>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</si>
  <si>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</si>
  <si>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</si>
  <si>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</si>
  <si>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</si>
  <si>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</si>
  <si>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</si>
  <si>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</si>
  <si>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</si>
  <si>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</si>
  <si>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</si>
  <si>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</si>
  <si>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</si>
  <si>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</si>
  <si>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</si>
  <si>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</si>
  <si>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</si>
  <si>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</si>
  <si>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</si>
  <si>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</si>
  <si>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</si>
  <si>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</si>
  <si>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</si>
  <si>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</si>
  <si>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</si>
  <si>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</si>
  <si>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</si>
  <si>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</si>
  <si>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</si>
  <si>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</si>
  <si>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</si>
  <si>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</si>
  <si>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</si>
  <si>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</si>
  <si>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</si>
  <si>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</si>
  <si>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</si>
  <si>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</si>
  <si>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</si>
  <si>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</si>
  <si>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</si>
  <si>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</si>
  <si>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</si>
  <si>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</si>
  <si>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</si>
  <si>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</si>
  <si>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</si>
  <si>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</si>
  <si>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</si>
  <si>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</si>
  <si>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</si>
  <si>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</si>
  <si>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</si>
  <si>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</si>
  <si>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</si>
  <si>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</si>
  <si>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</si>
  <si>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</si>
  <si>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</si>
  <si>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</si>
  <si>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</si>
  <si>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</si>
  <si>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</si>
  <si>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</si>
  <si>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</si>
  <si>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</si>
  <si>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</si>
  <si>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</si>
  <si>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</si>
  <si>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</si>
  <si>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</si>
  <si>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</si>
  <si>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</si>
  <si>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</si>
  <si>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</si>
  <si>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</si>
  <si>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</si>
  <si>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</si>
  <si>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</si>
  <si>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</si>
  <si>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</si>
  <si>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</si>
  <si>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</si>
  <si>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</si>
  <si>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</si>
  <si>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</si>
  <si>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</si>
  <si>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</si>
  <si>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</si>
  <si>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</si>
  <si>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</si>
  <si>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</si>
  <si>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</si>
  <si>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</si>
  <si>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</si>
  <si>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</si>
  <si>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</si>
  <si>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</si>
  <si>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</si>
  <si>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</si>
  <si>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</si>
  <si>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</si>
  <si>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</si>
  <si>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</si>
  <si>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</si>
  <si>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</si>
  <si>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</si>
  <si>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</si>
  <si>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</si>
  <si>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</si>
  <si>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</si>
  <si>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</si>
  <si>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</si>
  <si>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</si>
  <si>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</si>
  <si>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</si>
  <si>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</si>
  <si>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</si>
  <si>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</si>
  <si>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</si>
  <si>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</si>
  <si>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</si>
  <si>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</si>
  <si>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</si>
  <si>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</si>
  <si>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</si>
  <si>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</si>
  <si>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</si>
  <si>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</si>
  <si>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</si>
  <si>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</si>
  <si>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</si>
  <si>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</si>
  <si>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</si>
  <si>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</si>
  <si>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</si>
  <si>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</si>
  <si>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</si>
  <si>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</si>
  <si>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</si>
  <si>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</si>
  <si>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</si>
  <si>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</si>
  <si>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</si>
  <si>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</si>
  <si>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</si>
  <si>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</si>
  <si>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</si>
  <si>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</si>
  <si>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</si>
  <si>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</si>
  <si>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</si>
  <si>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</si>
  <si>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</si>
  <si>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</si>
  <si>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</si>
  <si>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</si>
  <si>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</si>
  <si>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</si>
  <si>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</si>
  <si>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</si>
  <si>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</si>
  <si>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</si>
  <si>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</si>
  <si>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</si>
  <si>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</si>
  <si>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</si>
  <si>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</si>
  <si>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</si>
  <si>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</si>
  <si>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</si>
  <si>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</si>
  <si>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</si>
  <si>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</si>
  <si>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</si>
  <si>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</si>
  <si>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</si>
  <si>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</si>
  <si>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</si>
  <si>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</si>
  <si>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</si>
  <si>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</si>
  <si>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</si>
  <si>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</si>
  <si>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</si>
  <si>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</si>
  <si>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</si>
  <si>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</si>
  <si>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</si>
  <si>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</si>
  <si>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</si>
  <si>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</si>
  <si>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</si>
  <si>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</si>
  <si>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</si>
  <si>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</si>
  <si>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</si>
  <si>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</si>
  <si>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</si>
  <si>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</si>
  <si>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</si>
  <si>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</si>
  <si>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</si>
  <si>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</si>
  <si>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</si>
  <si>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</si>
  <si>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</si>
  <si>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</si>
  <si>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</si>
  <si>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</si>
  <si>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</si>
  <si>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</si>
  <si>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</si>
  <si>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</si>
  <si>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</si>
  <si>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</si>
  <si>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</si>
  <si>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</si>
  <si>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</si>
  <si>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</si>
  <si>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</si>
  <si>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</si>
  <si>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</si>
  <si>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</si>
  <si>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</si>
  <si>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</si>
  <si>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</si>
  <si>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</si>
  <si>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</si>
  <si>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</si>
  <si>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</si>
  <si>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</si>
  <si>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</si>
  <si>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</si>
  <si>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</si>
  <si>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</si>
  <si>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</si>
  <si>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</si>
  <si>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</si>
  <si>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</si>
  <si>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</si>
  <si>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</si>
  <si>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</si>
  <si>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</si>
  <si>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</si>
  <si>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</si>
  <si>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</si>
  <si>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</si>
  <si>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</si>
  <si>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</si>
  <si>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</si>
  <si>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</si>
  <si>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</si>
  <si>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</si>
  <si>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</si>
  <si>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</si>
  <si>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</si>
  <si>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</si>
  <si>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</si>
  <si>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</si>
  <si>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</si>
  <si>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</si>
  <si>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</si>
  <si>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</si>
  <si>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</si>
  <si>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</si>
  <si>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</si>
  <si>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</si>
  <si>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</si>
  <si>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</si>
  <si>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</si>
  <si>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</si>
  <si>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</si>
  <si>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</si>
  <si>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</si>
  <si>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</si>
  <si>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</si>
  <si>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</si>
  <si>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</si>
  <si>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</si>
  <si>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</si>
  <si>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</si>
  <si>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</si>
  <si>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</si>
  <si>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</si>
  <si>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</si>
  <si>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</si>
  <si>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</si>
  <si>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</si>
  <si>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</si>
  <si>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</si>
  <si>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</si>
  <si>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</si>
  <si>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</si>
  <si>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</si>
  <si>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</si>
  <si>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</si>
  <si>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</si>
  <si>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</si>
  <si>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</si>
  <si>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</si>
  <si>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</si>
  <si>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</si>
  <si>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</si>
  <si>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</si>
  <si>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</si>
  <si>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</si>
  <si>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</si>
  <si>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</si>
  <si>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</si>
  <si>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</si>
  <si>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</si>
  <si>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</si>
  <si>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</si>
  <si>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</si>
  <si>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</si>
  <si>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</si>
  <si>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</si>
  <si>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</si>
  <si>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</si>
  <si>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</si>
  <si>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</si>
  <si>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</si>
  <si>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</si>
  <si>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</si>
  <si>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</si>
  <si>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</si>
  <si>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</si>
  <si>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</si>
  <si>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</si>
  <si>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</si>
  <si>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</si>
  <si>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</si>
  <si>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</si>
  <si>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</si>
  <si>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</si>
  <si>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</si>
  <si>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</si>
  <si>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</si>
  <si>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</si>
  <si>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</si>
  <si>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</si>
  <si>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</si>
  <si>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</si>
  <si>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</si>
  <si>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</si>
  <si>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</si>
  <si>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</si>
  <si>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</si>
  <si>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</si>
  <si>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</si>
  <si>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</si>
  <si>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</si>
  <si>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</si>
  <si>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</si>
  <si>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</si>
  <si>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</si>
  <si>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</si>
  <si>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</si>
  <si>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</si>
  <si>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</si>
  <si>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</si>
  <si>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</si>
  <si>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</si>
  <si>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</si>
  <si>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</si>
  <si>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</si>
  <si>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</si>
  <si>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</si>
  <si>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</si>
  <si>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</si>
  <si>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</si>
  <si>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</si>
  <si>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</si>
  <si>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</si>
  <si>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</si>
  <si>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</si>
  <si>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</si>
  <si>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</si>
  <si>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</si>
  <si>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</si>
  <si>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</si>
  <si>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</si>
  <si>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</si>
  <si>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</si>
  <si>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</si>
  <si>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</si>
  <si>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</si>
  <si>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</si>
  <si>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</si>
  <si>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</si>
  <si>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</si>
  <si>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</si>
  <si>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</si>
  <si>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</si>
  <si>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</si>
  <si>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</si>
  <si>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</si>
  <si>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</si>
  <si>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</si>
  <si>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</si>
  <si>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</si>
  <si>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</si>
  <si>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</si>
  <si>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</si>
  <si>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</si>
  <si>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</si>
  <si>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</si>
  <si>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</si>
  <si>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</si>
  <si>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</si>
  <si>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</si>
  <si>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</si>
  <si>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</si>
  <si>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</si>
  <si>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</si>
  <si>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</si>
  <si>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</si>
  <si>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</si>
  <si>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</si>
  <si>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</si>
  <si>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</si>
  <si>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</si>
  <si>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</si>
  <si>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</si>
  <si>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</si>
  <si>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</si>
  <si>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</si>
  <si>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</si>
  <si>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</si>
  <si>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</si>
  <si>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</si>
  <si>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</si>
  <si>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</si>
  <si>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</si>
  <si>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</si>
  <si>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</si>
  <si>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</si>
  <si>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</si>
  <si>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</si>
  <si>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</si>
  <si>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</si>
  <si>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</si>
  <si>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</si>
  <si>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</si>
  <si>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</si>
  <si>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</si>
  <si>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</si>
  <si>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</si>
  <si>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</si>
  <si>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</si>
  <si>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</si>
  <si>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</si>
  <si>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</si>
  <si>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</si>
  <si>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</si>
  <si>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</si>
  <si>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</si>
  <si>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</si>
  <si>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</si>
  <si>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</si>
  <si>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</si>
  <si>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</si>
  <si>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</si>
  <si>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</si>
  <si>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</si>
  <si>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</si>
  <si>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</si>
  <si>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</si>
  <si>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</si>
  <si>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</si>
  <si>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</si>
  <si>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</si>
  <si>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</si>
  <si>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</si>
  <si>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</si>
  <si>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</si>
  <si>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</si>
  <si>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</si>
  <si>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</si>
  <si>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</si>
  <si>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</si>
  <si>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</si>
  <si>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</si>
  <si>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</si>
  <si>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</si>
  <si>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</si>
  <si>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</si>
  <si>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</si>
  <si>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</si>
  <si>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</si>
  <si>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</si>
  <si>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</si>
  <si>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</si>
  <si>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</si>
  <si>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</si>
  <si>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</si>
  <si>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</si>
  <si>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</si>
  <si>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</si>
  <si>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</si>
  <si>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</si>
  <si>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</si>
  <si>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</si>
  <si>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</si>
  <si>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</si>
  <si>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</si>
  <si>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</si>
  <si>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</si>
  <si>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</si>
  <si>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</si>
  <si>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</si>
  <si>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</si>
  <si>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</si>
  <si>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</si>
  <si>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</si>
  <si>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</si>
  <si>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</si>
  <si>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</si>
  <si>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</si>
  <si>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</si>
  <si>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</si>
  <si>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</si>
  <si>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</si>
  <si>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</si>
  <si>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</si>
  <si>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</si>
  <si>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</si>
  <si>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</si>
  <si>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</si>
  <si>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</si>
  <si>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</si>
  <si>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</si>
  <si>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</si>
  <si>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</si>
  <si>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</si>
  <si>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</si>
  <si>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</si>
  <si>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</si>
  <si>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</si>
  <si>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</si>
  <si>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</si>
  <si>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</si>
  <si>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</si>
  <si>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</si>
  <si>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</si>
  <si>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</si>
  <si>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</si>
  <si>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</si>
  <si>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</si>
  <si>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</si>
  <si>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</si>
  <si>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</si>
  <si>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</si>
  <si>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</si>
  <si>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</si>
  <si>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</si>
  <si>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</si>
  <si>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</si>
  <si>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</si>
  <si>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</si>
  <si>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</si>
  <si>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</si>
  <si>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</si>
  <si>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</si>
  <si>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</si>
  <si>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</si>
  <si>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</si>
  <si>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</si>
  <si>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</si>
  <si>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</si>
  <si>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</si>
  <si>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</si>
  <si>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</si>
  <si>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</si>
  <si>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</si>
  <si>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</si>
  <si>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</si>
  <si>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</si>
  <si>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</si>
  <si>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</si>
  <si>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</si>
  <si>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</si>
  <si>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</si>
  <si>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</si>
  <si>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</si>
  <si>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</si>
  <si>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</si>
  <si>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</si>
  <si>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</si>
  <si>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</si>
  <si>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</si>
  <si>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</si>
  <si>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</si>
  <si>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</si>
  <si>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</si>
  <si>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</si>
  <si>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</si>
  <si>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</si>
  <si>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</si>
  <si>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</si>
  <si>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</si>
  <si>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</si>
  <si>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</si>
  <si>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</si>
  <si>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</si>
  <si>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</si>
  <si>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</si>
  <si>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</si>
  <si>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</si>
  <si>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</si>
  <si>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</si>
  <si>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</si>
  <si>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</si>
  <si>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</si>
  <si>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</si>
  <si>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</si>
  <si>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</si>
  <si>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</si>
  <si>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</si>
  <si>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</si>
  <si>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</si>
  <si>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</si>
  <si>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</si>
  <si>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</si>
  <si>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</si>
  <si>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</si>
  <si>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</si>
  <si>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</si>
  <si>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</si>
  <si>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</si>
  <si>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</si>
  <si>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</si>
  <si>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</si>
  <si>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</si>
  <si>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</si>
  <si>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</si>
  <si>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</si>
  <si>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</si>
  <si>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</si>
  <si>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</si>
  <si>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</si>
  <si>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</si>
  <si>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</si>
  <si>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</si>
  <si>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</si>
  <si>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</si>
  <si>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</si>
  <si>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</si>
  <si>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</si>
  <si>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</si>
  <si>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</si>
  <si>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</si>
  <si>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</si>
  <si>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</si>
  <si>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</si>
  <si>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</si>
  <si>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</si>
  <si>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</si>
  <si>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</si>
  <si>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</si>
  <si>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</si>
  <si>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</si>
  <si>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</si>
  <si>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</si>
  <si>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</si>
  <si>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</si>
  <si>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</si>
  <si>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</si>
  <si>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</si>
  <si>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</si>
  <si>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</si>
  <si>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</si>
  <si>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</si>
  <si>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</si>
  <si>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</si>
  <si>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</si>
  <si>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</si>
  <si>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</si>
  <si>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</si>
  <si>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</si>
  <si>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</si>
  <si>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</si>
  <si>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</si>
  <si>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</si>
  <si>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</si>
  <si>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</si>
  <si>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</si>
  <si>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</si>
  <si>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</si>
  <si>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</si>
  <si>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</si>
  <si>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</si>
  <si>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</si>
  <si>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</si>
  <si>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</si>
  <si>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</si>
  <si>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</si>
  <si>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</si>
  <si>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</si>
  <si>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</si>
  <si>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</si>
  <si>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</si>
  <si>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</si>
  <si>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</si>
  <si>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</si>
  <si>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</si>
  <si>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</si>
  <si>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</si>
  <si>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</si>
  <si>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</si>
  <si>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</si>
  <si>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</si>
  <si>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</si>
  <si>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</si>
  <si>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</si>
  <si>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</si>
  <si>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</si>
  <si>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</si>
  <si>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</si>
  <si>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</si>
  <si>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</si>
  <si>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</si>
  <si>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</si>
  <si>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</si>
  <si>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</si>
  <si>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</si>
  <si>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</si>
  <si>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</si>
  <si>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</si>
  <si>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</si>
  <si>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</si>
  <si>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</si>
  <si>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</si>
  <si>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</si>
  <si>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</si>
  <si>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</si>
  <si>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</si>
  <si>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</si>
  <si>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</si>
  <si>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</si>
  <si>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</si>
  <si>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</si>
  <si>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</si>
  <si>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</si>
  <si>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</si>
  <si>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</si>
  <si>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</si>
  <si>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</si>
  <si>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</si>
  <si>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</si>
  <si>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</si>
  <si>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</si>
  <si>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</si>
  <si>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</si>
  <si>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</si>
  <si>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</si>
  <si>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</si>
  <si>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</si>
  <si>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</si>
  <si>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</si>
  <si>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</si>
  <si>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</si>
  <si>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</si>
  <si>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</si>
  <si>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</si>
  <si>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</si>
  <si>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</si>
  <si>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</si>
  <si>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</si>
  <si>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</si>
  <si>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</si>
  <si>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</si>
  <si>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</si>
  <si>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</si>
  <si>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</si>
  <si>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</si>
  <si>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</si>
  <si>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</si>
  <si>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</si>
  <si>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</si>
  <si>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</si>
  <si>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</si>
  <si>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</si>
  <si>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</si>
  <si>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</si>
  <si>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</si>
  <si>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</si>
  <si>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</si>
  <si>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</si>
  <si>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</si>
  <si>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</si>
  <si>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</si>
  <si>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</si>
  <si>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</si>
  <si>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</si>
  <si>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</si>
  <si>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</si>
  <si>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</si>
  <si>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</si>
  <si>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</si>
  <si>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</si>
  <si>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</si>
  <si>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</si>
  <si>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</si>
  <si>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</si>
  <si>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</si>
  <si>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</si>
  <si>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</si>
  <si>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</si>
  <si>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</si>
  <si>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</si>
  <si>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</si>
  <si>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</si>
  <si>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</si>
  <si>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</si>
  <si>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</si>
  <si>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</si>
  <si>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</si>
  <si>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</si>
  <si>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</si>
  <si>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</si>
  <si>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</si>
  <si>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</si>
  <si>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</si>
  <si>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</si>
  <si>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</si>
  <si>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</si>
  <si>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</si>
  <si>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</si>
  <si>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</si>
  <si>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</si>
  <si>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</si>
  <si>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</si>
  <si>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</si>
  <si>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</si>
  <si>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</si>
  <si>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</si>
  <si>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</si>
  <si>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</si>
  <si>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</si>
  <si>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</si>
  <si>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</si>
  <si>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</si>
  <si>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</si>
  <si>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</si>
  <si>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</si>
  <si>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</si>
  <si>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</si>
  <si>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</si>
  <si>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</si>
  <si>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</si>
  <si>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</si>
  <si>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</si>
  <si>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</si>
  <si>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</si>
  <si>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</si>
  <si>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</si>
  <si>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</si>
  <si>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</si>
  <si>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</si>
  <si>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</si>
  <si>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</si>
  <si>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</si>
  <si>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</si>
  <si>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</si>
  <si>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</si>
  <si>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</si>
  <si>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</si>
  <si>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</si>
  <si>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</si>
  <si>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</si>
  <si>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</si>
  <si>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</si>
  <si>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</si>
  <si>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</si>
  <si>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</si>
  <si>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</si>
  <si>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</si>
  <si>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</si>
  <si>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</si>
  <si>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</si>
  <si>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</si>
  <si>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</si>
  <si>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</si>
  <si>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</si>
  <si>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</si>
  <si>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</si>
  <si>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</si>
  <si>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</si>
  <si>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</si>
  <si>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</si>
  <si>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</si>
  <si>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</si>
  <si>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</si>
  <si>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</si>
  <si>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</si>
  <si>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</si>
  <si>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</si>
  <si>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</si>
  <si>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</si>
  <si>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</si>
  <si>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</si>
  <si>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</si>
  <si>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</si>
  <si>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</si>
  <si>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</si>
  <si>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</si>
  <si>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</si>
  <si>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</si>
  <si>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</si>
  <si>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</si>
  <si>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</si>
  <si>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</si>
  <si>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</si>
  <si>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</si>
  <si>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</si>
  <si>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</si>
  <si>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</si>
  <si>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</si>
  <si>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</si>
  <si>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</si>
  <si>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</si>
  <si>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</si>
  <si>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</si>
  <si>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</si>
  <si>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</si>
  <si>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</si>
  <si>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</si>
  <si>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</si>
  <si>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</si>
  <si>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</si>
  <si>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</si>
  <si>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</si>
  <si>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</si>
  <si>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</si>
  <si>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</si>
  <si>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</si>
  <si>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</si>
  <si>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</si>
  <si>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</si>
  <si>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</si>
  <si>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</si>
  <si>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</si>
  <si>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</si>
  <si>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</si>
  <si>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</si>
  <si>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</si>
  <si>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</si>
  <si>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</si>
  <si>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</si>
  <si>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</si>
  <si>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</si>
  <si>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</si>
  <si>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</si>
  <si>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</si>
  <si>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</si>
  <si>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</si>
  <si>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</si>
  <si>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</si>
  <si>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</si>
  <si>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</si>
  <si>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</si>
  <si>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</si>
  <si>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</si>
  <si>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</si>
  <si>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</si>
  <si>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</si>
  <si>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</si>
  <si>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</si>
  <si>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</si>
  <si>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</si>
  <si>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</si>
  <si>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</si>
  <si>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</si>
  <si>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</si>
  <si>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</si>
  <si>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</si>
  <si>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</si>
  <si>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</si>
  <si>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</si>
  <si>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</si>
  <si>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</si>
  <si>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</si>
  <si>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</si>
  <si>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</si>
  <si>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</si>
  <si>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</si>
  <si>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</si>
  <si>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</si>
  <si>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</si>
  <si>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</si>
  <si>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</si>
  <si>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</si>
  <si>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</si>
  <si>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</si>
  <si>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</si>
  <si>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</si>
  <si>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</si>
  <si>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</si>
  <si>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</si>
  <si>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</si>
  <si>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</si>
  <si>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</si>
  <si>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</si>
  <si>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</si>
  <si>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</si>
  <si>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</si>
  <si>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</si>
  <si>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</si>
  <si>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</si>
  <si>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</si>
  <si>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</si>
  <si>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</si>
  <si>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</si>
  <si>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</si>
  <si>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</si>
  <si>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</si>
  <si>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</si>
  <si>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</si>
  <si>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</si>
  <si>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</si>
  <si>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</si>
  <si>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</si>
  <si>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</si>
  <si>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</si>
  <si>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</si>
  <si>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</si>
  <si>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</si>
  <si>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</si>
  <si>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</si>
  <si>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</si>
  <si>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</si>
  <si>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</si>
  <si>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</si>
  <si>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</si>
  <si>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</si>
  <si>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</si>
  <si>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</si>
  <si>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</si>
  <si>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</si>
  <si>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</si>
  <si>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</si>
  <si>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</si>
  <si>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</si>
  <si>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</si>
  <si>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</si>
  <si>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</si>
  <si>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</si>
  <si>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</si>
  <si>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</si>
  <si>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</si>
  <si>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</si>
  <si>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</si>
  <si>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</si>
  <si>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</si>
  <si>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</si>
  <si>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</si>
  <si>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</si>
  <si>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</si>
  <si>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</si>
  <si>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</si>
  <si>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</si>
  <si>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</si>
  <si>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</si>
  <si>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</si>
  <si>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</si>
  <si>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</si>
  <si>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</si>
  <si>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</si>
  <si>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</si>
  <si>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</si>
  <si>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</si>
  <si>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</si>
  <si>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</si>
  <si>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</si>
  <si>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</si>
  <si>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</si>
  <si>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</si>
  <si>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</si>
  <si>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</si>
  <si>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</si>
  <si>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</si>
  <si>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</si>
  <si>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</si>
  <si>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</si>
  <si>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</si>
  <si>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</si>
  <si>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</si>
  <si>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</si>
  <si>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</si>
  <si>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</si>
  <si>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</si>
  <si>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</si>
  <si>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</si>
  <si>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</si>
  <si>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</si>
  <si>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</si>
  <si>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</si>
  <si>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</si>
  <si>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</si>
  <si>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</si>
  <si>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</si>
  <si>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</si>
  <si>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</si>
  <si>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</si>
  <si>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</si>
  <si>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</si>
  <si>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</si>
  <si>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</si>
  <si>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</si>
  <si>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</si>
  <si>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</si>
  <si>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</si>
  <si>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</si>
  <si>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</si>
  <si>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</si>
  <si>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</si>
  <si>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</si>
  <si>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</si>
  <si>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</si>
  <si>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</si>
  <si>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</si>
  <si>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</si>
  <si>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</si>
  <si>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</si>
  <si>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</si>
  <si>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</si>
  <si>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</si>
  <si>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</si>
  <si>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</si>
  <si>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</si>
  <si>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</si>
  <si>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</si>
  <si>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</si>
  <si>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</si>
  <si>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</si>
  <si>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</si>
  <si>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</si>
  <si>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</si>
  <si>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</si>
  <si>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</si>
  <si>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</si>
  <si>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</si>
  <si>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</si>
  <si>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</si>
  <si>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</si>
  <si>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</si>
  <si>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</si>
  <si>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</si>
  <si>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</si>
  <si>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</si>
  <si>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</si>
  <si>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</si>
  <si>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</si>
  <si>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</si>
  <si>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</si>
  <si>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</si>
  <si>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</si>
  <si>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</si>
  <si>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</si>
  <si>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</si>
  <si>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</si>
  <si>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</si>
  <si>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</si>
  <si>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</si>
  <si>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</si>
  <si>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</si>
  <si>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</si>
  <si>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</si>
  <si>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</si>
  <si>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</si>
  <si>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</si>
  <si>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</si>
  <si>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</si>
  <si>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</si>
  <si>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</si>
  <si>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</si>
  <si>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</si>
  <si>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</si>
  <si>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</si>
  <si>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</si>
  <si>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</si>
  <si>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</si>
  <si>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</si>
  <si>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</si>
  <si>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</si>
  <si>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</si>
  <si>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</si>
  <si>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</si>
  <si>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</si>
  <si>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</si>
  <si>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</si>
  <si>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</si>
  <si>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</si>
  <si>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</si>
  <si>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</si>
  <si>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</si>
  <si>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</si>
  <si>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</si>
  <si>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</si>
  <si>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</si>
  <si>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</si>
  <si>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</si>
  <si>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</si>
  <si>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</si>
  <si>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</si>
  <si>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</si>
  <si>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</si>
  <si>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</si>
  <si>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</si>
  <si>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</si>
  <si>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</si>
  <si>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</si>
  <si>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</si>
  <si>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</si>
  <si>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</si>
  <si>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</si>
  <si>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</si>
  <si>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</si>
  <si>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</si>
  <si>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</si>
  <si>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</si>
  <si>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</si>
  <si>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</si>
  <si>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</si>
  <si>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</si>
  <si>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</si>
  <si>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</si>
  <si>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</si>
  <si>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</si>
  <si>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</si>
  <si>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</si>
  <si>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</si>
  <si>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</si>
  <si>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</si>
  <si>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</si>
  <si>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</si>
  <si>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</si>
  <si>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</si>
  <si>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</si>
  <si>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</si>
  <si>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</si>
  <si>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</si>
  <si>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</si>
  <si>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</si>
  <si>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</si>
  <si>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</si>
  <si>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</si>
  <si>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</si>
  <si>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</si>
  <si>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</si>
  <si>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</si>
  <si>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</si>
  <si>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</si>
  <si>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</si>
  <si>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</si>
  <si>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</si>
  <si>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</si>
  <si>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</si>
  <si>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</si>
  <si>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</si>
  <si>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</si>
  <si>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</si>
  <si>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</si>
  <si>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</si>
  <si>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</si>
  <si>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</si>
  <si>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</si>
  <si>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</si>
  <si>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</si>
  <si>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</si>
  <si>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</si>
  <si>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</si>
  <si>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</si>
  <si>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</si>
  <si>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</si>
  <si>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</si>
  <si>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</si>
  <si>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</si>
  <si>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</si>
  <si>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</si>
  <si>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</si>
  <si>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</si>
  <si>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</si>
  <si>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</si>
  <si>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</si>
  <si>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</si>
  <si>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</si>
  <si>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</si>
  <si>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</si>
  <si>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</si>
  <si>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</si>
  <si>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</si>
  <si>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</si>
  <si>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</si>
  <si>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</si>
  <si>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</si>
  <si>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</si>
  <si>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</si>
  <si>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</si>
  <si>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</si>
  <si>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</si>
  <si>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</si>
  <si>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</si>
  <si>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</si>
  <si>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</si>
  <si>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</si>
  <si>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</si>
  <si>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</si>
  <si>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</si>
  <si>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</si>
  <si>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</si>
  <si>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</si>
  <si>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</si>
  <si>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</si>
  <si>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</si>
  <si>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</si>
  <si>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</si>
  <si>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</si>
  <si>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</si>
  <si>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</si>
  <si>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</si>
  <si>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</si>
  <si>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</si>
  <si>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</si>
  <si>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</si>
  <si>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</si>
  <si>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</si>
  <si>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</si>
  <si>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</si>
  <si>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</si>
  <si>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</si>
  <si>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</si>
  <si>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</si>
  <si>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</si>
  <si>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</si>
  <si>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</si>
  <si>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</si>
  <si>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</si>
  <si>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</si>
  <si>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</si>
  <si>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</si>
  <si>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</si>
  <si>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</si>
  <si>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</si>
  <si>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</si>
  <si>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</si>
  <si>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</si>
  <si>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</si>
  <si>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</si>
  <si>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</si>
  <si>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</si>
  <si>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</si>
  <si>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</si>
  <si>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</si>
  <si>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</si>
  <si>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</si>
  <si>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</si>
  <si>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</si>
  <si>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</si>
  <si>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</si>
  <si>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</si>
  <si>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</si>
  <si>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</si>
  <si>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</si>
  <si>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</si>
  <si>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</si>
  <si>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</si>
  <si>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</si>
  <si>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</si>
  <si>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</si>
  <si>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</si>
  <si>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</si>
  <si>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</si>
  <si>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</si>
  <si>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</si>
  <si>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</si>
  <si>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</si>
  <si>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</si>
  <si>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</si>
  <si>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</si>
  <si>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</si>
  <si>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</si>
  <si>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</si>
  <si>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</si>
  <si>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</si>
  <si>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</si>
  <si>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</si>
  <si>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</si>
  <si>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</si>
  <si>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</si>
  <si>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</si>
  <si>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</si>
  <si>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</si>
  <si>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</si>
  <si>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</si>
  <si>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</si>
  <si>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</si>
  <si>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</si>
  <si>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</si>
  <si>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</si>
  <si>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</si>
  <si>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</si>
  <si>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</si>
  <si>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</si>
  <si>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</si>
  <si>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</si>
  <si>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</si>
  <si>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</si>
  <si>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</si>
  <si>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</si>
  <si>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</si>
  <si>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</si>
  <si>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</si>
  <si>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</si>
  <si>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</si>
  <si>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</si>
  <si>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</si>
  <si>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</si>
  <si>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</si>
  <si>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</si>
  <si>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</si>
  <si>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</si>
  <si>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</si>
  <si>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</si>
  <si>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</si>
  <si>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</si>
  <si>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</si>
  <si>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</si>
  <si>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</si>
  <si>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</si>
  <si>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</si>
  <si>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</si>
  <si>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</si>
  <si>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</si>
  <si>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</si>
  <si>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</si>
  <si>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</si>
  <si>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</si>
  <si>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</si>
  <si>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</si>
  <si>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</si>
  <si>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</si>
  <si>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</si>
  <si>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</si>
  <si>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</si>
  <si>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</si>
  <si>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</si>
  <si>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</si>
  <si>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</si>
  <si>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</si>
  <si>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</si>
  <si>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</si>
  <si>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</si>
  <si>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</si>
  <si>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</si>
  <si>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</si>
  <si>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</si>
  <si>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</si>
  <si>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</si>
  <si>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</si>
  <si>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</si>
  <si>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</si>
  <si>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</si>
  <si>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</si>
  <si>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</si>
  <si>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</si>
  <si>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</si>
  <si>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</si>
  <si>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</si>
  <si>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</si>
  <si>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</si>
  <si>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</si>
  <si>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</si>
  <si>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</si>
  <si>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</si>
  <si>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</si>
  <si>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</si>
  <si>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</si>
  <si>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</si>
  <si>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</si>
  <si>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</si>
  <si>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</si>
  <si>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</si>
  <si>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</si>
  <si>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</si>
  <si>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</si>
  <si>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</si>
  <si>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</si>
  <si>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</si>
  <si>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</si>
  <si>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</si>
  <si>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</si>
  <si>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</si>
  <si>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</si>
  <si>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</si>
  <si>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</si>
  <si>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</si>
  <si>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</si>
  <si>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</si>
  <si>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</si>
  <si>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</si>
  <si>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</si>
  <si>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</si>
  <si>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</si>
  <si>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</si>
  <si>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</si>
  <si>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</si>
  <si>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</si>
  <si>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</si>
  <si>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</si>
  <si>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</si>
  <si>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</si>
  <si>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</si>
  <si>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</si>
  <si>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</si>
  <si>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</si>
  <si>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</si>
  <si>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</si>
  <si>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</si>
  <si>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</si>
  <si>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</si>
  <si>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</si>
  <si>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</si>
  <si>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</si>
  <si>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</si>
  <si>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</si>
  <si>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</si>
  <si>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</si>
  <si>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</si>
  <si>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</si>
  <si>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</si>
  <si>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</si>
  <si>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</si>
  <si>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</si>
  <si>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</si>
  <si>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</si>
  <si>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</si>
  <si>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</si>
  <si>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</si>
  <si>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</si>
  <si>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</si>
  <si>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</si>
  <si>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</si>
  <si>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</si>
  <si>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</si>
  <si>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</si>
  <si>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</si>
  <si>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</si>
  <si>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</si>
  <si>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</si>
  <si>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</si>
  <si>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</si>
  <si>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</si>
  <si>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</si>
  <si>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</si>
  <si>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</si>
  <si>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</si>
  <si>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</si>
  <si>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</si>
  <si>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</si>
  <si>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</si>
  <si>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</si>
  <si>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</si>
  <si>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</si>
  <si>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</si>
  <si>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</si>
  <si>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</si>
  <si>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</si>
  <si>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</si>
  <si>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</si>
  <si>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</si>
  <si>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</si>
  <si>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</si>
  <si>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</si>
  <si>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</si>
  <si>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</si>
  <si>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</si>
  <si>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</si>
  <si>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</si>
  <si>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</si>
  <si>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</si>
  <si>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</si>
  <si>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</si>
  <si>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</si>
  <si>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</si>
  <si>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</si>
  <si>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</si>
  <si>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</si>
  <si>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</si>
  <si>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</si>
  <si>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</si>
  <si>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</si>
  <si>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</si>
  <si>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</si>
  <si>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</si>
  <si>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</si>
  <si>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</si>
  <si>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</si>
  <si>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</si>
  <si>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</si>
  <si>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</si>
  <si>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</si>
  <si>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</si>
  <si>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</si>
  <si>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</si>
  <si>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</si>
  <si>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</si>
  <si>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</si>
  <si>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</si>
  <si>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</si>
  <si>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</si>
  <si>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</si>
  <si>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</si>
  <si>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</si>
  <si>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</si>
  <si>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</si>
  <si>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</si>
  <si>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</si>
  <si>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</si>
  <si>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</si>
  <si>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</si>
  <si>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</si>
  <si>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</si>
  <si>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</si>
  <si>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</si>
  <si>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</si>
  <si>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</si>
  <si>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</si>
  <si>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</si>
  <si>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</si>
  <si>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</si>
  <si>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</si>
  <si>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</si>
  <si>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</si>
  <si>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</si>
  <si>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</si>
  <si>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</si>
  <si>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</si>
  <si>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</si>
  <si>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</si>
  <si>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</si>
  <si>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</si>
  <si>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</si>
  <si>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</si>
  <si>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</si>
  <si>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</si>
  <si>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</si>
  <si>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</si>
  <si>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</si>
  <si>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</si>
  <si>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</si>
  <si>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</si>
  <si>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</si>
  <si>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</si>
  <si>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</si>
  <si>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</si>
  <si>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</si>
  <si>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</si>
  <si>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</si>
  <si>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</si>
  <si>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</si>
  <si>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</si>
  <si>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</si>
  <si>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</si>
  <si>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</si>
  <si>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</si>
  <si>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</si>
  <si>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</si>
  <si>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</si>
  <si>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</si>
  <si>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</si>
  <si>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</si>
  <si>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</si>
  <si>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</si>
  <si>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</si>
  <si>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</si>
  <si>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</si>
  <si>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</si>
  <si>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</si>
  <si>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</si>
  <si>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</si>
  <si>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</si>
  <si>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</si>
  <si>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</si>
  <si>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</si>
  <si>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</si>
  <si>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</si>
  <si>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</si>
  <si>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</si>
  <si>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</si>
  <si>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</si>
  <si>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</si>
  <si>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</si>
  <si>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</si>
  <si>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</si>
  <si>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</si>
  <si>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</si>
  <si>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</si>
  <si>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</si>
  <si>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</si>
  <si>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</si>
  <si>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</si>
  <si>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</si>
  <si>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</si>
  <si>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</si>
  <si>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</si>
  <si>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</si>
  <si>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</si>
  <si>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</si>
  <si>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</si>
  <si>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</si>
  <si>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</si>
  <si>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</si>
  <si>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</si>
  <si>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</si>
  <si>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</si>
  <si>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</si>
  <si>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</si>
  <si>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</si>
  <si>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</si>
  <si>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</si>
  <si>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</si>
  <si>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</si>
  <si>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</si>
  <si>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</si>
  <si>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</si>
  <si>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</si>
  <si>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</si>
  <si>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</si>
  <si>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</si>
  <si>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</si>
  <si>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</si>
  <si>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</si>
  <si>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</si>
  <si>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</si>
  <si>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</si>
  <si>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</si>
  <si>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</si>
  <si>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</si>
  <si>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</si>
  <si>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</si>
  <si>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</si>
  <si>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</si>
  <si>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</si>
  <si>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</si>
  <si>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</si>
  <si>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</si>
  <si>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</si>
  <si>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EM team on the way 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</si>
  <si>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</si>
  <si>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</si>
  <si>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</si>
  <si>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</si>
  <si>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</si>
  <si>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</si>
  <si>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</si>
  <si>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</si>
  <si>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</si>
  <si>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</si>
  <si>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</si>
  <si>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15 Mins </t>
  </si>
  <si>
    <t xml:space="preserve">EM Team at site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</si>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</sst>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324.72385983796266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45987.672285763889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45987.672285763889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45987.672285763889</v>
      </c>
      <c r="H5" s="135"/>
      <c r="I5" s="137" t="str">
        <f>IFERROR(VLOOKUP(D5,DB!A:F,6,0),"")</f>
        <v/>
      </c>
      <c r="J5" s="137" t="str">
        <f>IFERROR(VLOOKUP(D5,DB!A:G,7,0),"")</f>
        <v/>
      </c>
      <c r="K5" s="133"/>
      <c r="L5" s="132" t="str">
        <f>IFERROR(VLOOKUP(D5,DB!A:I,9,0),"")</f>
        <v/>
      </c>
    </row>
    <row r="6" spans="1:15" s="61" customFormat="1" ht="15" customHeight="1">
      <c r="A6" s="138"/>
      <c r="B6" s="137" t="str">
        <f>IFERROR(VLOOKUP(D6,DB!A:K,11,0),"")</f>
        <v>R1</v>
      </c>
      <c r="C6" s="137"/>
      <c r="D6" s="56" t="s">
        <v>11051</v>
      </c>
      <c r="E6" s="136"/>
      <c r="F6" s="135"/>
      <c r="G6" s="134">
        <f ca="1">IFERROR(NOW()-F6,"-")</f>
        <v>45987.672285763889</v>
      </c>
      <c r="H6" s="135"/>
      <c r="I6" s="137" t="str">
        <f>IFERROR(VLOOKUP(D6,DB!A:F,6,0),"")</f>
        <v>SCECO</v>
      </c>
      <c r="J6" s="137" t="str">
        <f>IFERROR(VLOOKUP(D6,DB!A:G,7,0),"")</f>
        <v>Dead</v>
      </c>
      <c r="K6" s="133"/>
      <c r="L6" s="132" t="str">
        <f>IFERROR(VLOOKUP(D6,DB!A:I,9,0),"")</f>
        <v>Latis</v>
      </c>
    </row>
    <row r="7" spans="1:15" s="61" customFormat="1" ht="15" customHeight="1">
      <c r="A7" s="138"/>
      <c r="B7" s="137" t="str">
        <f>IFERROR(VLOOKUP(D7,DB!A:K,11,0),"")</f>
        <v/>
      </c>
      <c r="C7" s="137"/>
      <c r="D7" s="56"/>
      <c r="E7" s="136"/>
      <c r="F7" s="135"/>
      <c r="G7" s="134">
        <f ca="1">IFERROR(NOW()-F7,"-")</f>
        <v>45987.672285763889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45987.672285763889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45987.672285763889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45987.672285763889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45987.672285763889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45987.672285763889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45987.672285763889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45987.672285763889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45987.672285763889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45987.672285763889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45987.672285763889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45987.672285763889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45987.672285763889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45987.672285763889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45987.672285763889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45987.672285763889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45987.672285763889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45987.672285763889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45987.672285763889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45987.672285763889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45987.672285763889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45987.672285763889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45987.672285763889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45987.672285763889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45987.672285763889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45987.672285763889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45987.672285763889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45987.672285763889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45987.672285763889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45987.672285763889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45987.672285763889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45987.672285763889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45987.672285763889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45987.672285763889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45987.672285763889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45987.672285763889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45987.672285763889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45987.672285763889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45987.672285763889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45987.672285763889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45987.672285763889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45987.672285763889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45987.672285763889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45987.672285763889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45987.672285763889</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5F2CF63B-1EF2-4958-8690-67044CB9727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162.67244780092733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3.2848667824073345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45987.672285763889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45987.672285763889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45987.672285763889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45987.672285763889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45987.672285763889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45987.672285763889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45987.672285763889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45987.672285763889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45987.672285763889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45987.672285763889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45987.672285763889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45987.672285763889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45987.672285763889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45987.672285763889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45987.672285763889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45987.672285763889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45987.672285763889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45987.672285763889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45987.672285763889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45987.672285763889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45987.672285763889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45987.672285763889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45987.672285763889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45987.672285763889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45987.672285763889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45987.672285763889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45987.672285763889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45987.672285763889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45987.672285763889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45987.672285763889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45987.672285763889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45987.672285763889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45987.672285763889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45987.672285763889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45987.672285763889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45987.672285763889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45987.672285763889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45987.672285763889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45987.672285763889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45987.672285763889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45987.672285763889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45987.672285763889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45987.672285763889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45987.672285763889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45987.672285763889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45987.672285763889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45987.672285763889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45987.672285763889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45987.672285763889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45987.672285763889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45987.672285763889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45987.672285763889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45987.672285763889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45987.672285763889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45987.672285763889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45987.672285763889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45987.672285763889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45987.672285763889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45987.672285763889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45987.672285763889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45987.672285763889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45987.672285763889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45987.672285763889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45987.672285763889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45987.672285763889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45987.672285763889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45987.672285763889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45987.672285763889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45987.672285763889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45987.672285763889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45987.672285763889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45987.672285763889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45987.672285763889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45987.672285763889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45987.672285763889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45987.672285763889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45987.672285763889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45987.672285763889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45987.672285763889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45987.672285763889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45987.672285763889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45987.672285763889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45987.672285763889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45987.672285763889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45987.672285763889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45987.672285763889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45987.672285763889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45987.672285763889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45987.672285763889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45987.672285763889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45987.672285763889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45987.672285763889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45987.672285763889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45987.672285763889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45987.672285763889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45987.672285763889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45987.672285763889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45987.672285763889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45987.672285763889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45987.672285763889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39107</v>
      </c>
      <c r="B2" s="58" t="s">
        <v>89</v>
      </c>
      <c r="C2" s="18">
        <v>1</v>
      </c>
      <c r="D2" s="58" t="s">
        <v>39108</v>
      </c>
      <c r="E2" s="18" t="s">
        <v>39021</v>
      </c>
      <c r="F2" s="22">
        <v>45987.608680555553</v>
      </c>
      <c r="G2" s="21">
        <f t="shared" ref="G2:G45" ca="1" si="0">IFERROR(NOW()-F2,"-")</f>
        <v>6.3605208335502539E-2</v>
      </c>
      <c r="H2" s="22">
        <v>45987.602407407408</v>
      </c>
      <c r="I2" s="19" t="s">
        <v>39109</v>
      </c>
      <c r="J2" s="18" t="s">
        <v>629</v>
      </c>
      <c r="K2" s="42" t="s">
        <v>39110</v>
      </c>
      <c r="L2" s="23" t="str">
        <f>IFERROR(VLOOKUP(D2,DB!A:I,9,0),"")</f>
        <v/>
      </c>
    </row>
    <row r="3" spans="1:13" ht="15" customHeight="1">
      <c r="A3" s="19"/>
      <c r="B3" s="58" t="str">
        <f>IFERROR(VLOOKUP(D3,DB!A:K,11,0),"")</f>
        <v/>
      </c>
      <c r="C3" s="18"/>
      <c r="D3" s="58" t="str">
        <f>IFERROR(VLOOKUP(#REF!,DB!#REF!,7,0),"")</f>
        <v/>
      </c>
      <c r="E3" s="92"/>
      <c r="F3" s="20"/>
      <c r="G3" s="21">
        <f t="shared" ca="1" si="0"/>
        <v>45987.672285763889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45987.672285763889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45987.672285763889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45987.672285763889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45987.672285763889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45987.672285763889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45987.672285763889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45987.672285763889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45987.672285763889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45987.672285763889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45987.672285763889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45987.672285763889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45987.672285763889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45987.672285763889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45987.672285763889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45987.672285763889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45987.672285763889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45987.672285763889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45987.672285763889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45987.672285763889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45987.672285763889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45987.672285763889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45987.672285763889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45987.672285763889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45987.672285763889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45987.672285763889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45987.672285763889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45987.672285763889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45987.672285763889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45987.672285763889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45987.672285763889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45987.672285763889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45987.672285763889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45987.672285763889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45987.672285763889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45987.672285763889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45987.672285763889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45987.672285763889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45987.672285763889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45987.672285763889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45987.672285763889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45987.672285763889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45987.672285763889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45987.672285763889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45987.672285763889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45987.672285763889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45987.672285763889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45987.672285763889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45987.672285763889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45987.672285763889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45987.672285763889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45987.672285763889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45987.672285763889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45987.672285763889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45987.672285763889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45987.672285763889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45987.672285763889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45987.672285763889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45987.672285763889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45987.672285763889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45987.672285763889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45987.672285763889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45987.672285763889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45987.672285763889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45987.672285763889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45987.672285763889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45987.672285763889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45987.672285763889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45987.672285763889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45987.672285763889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45987.672285763889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45987.672285763889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45987.672285763889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45987.672285763889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45987.672285763889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45987.672285763889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45987.672285763889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45987.672285763889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45987.672285763889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45987.672285763889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45987.672285763889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45987.672285763889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45987.672285763889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45987.672285763889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45987.672285763889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45987.672285763889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45987.672285763889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45987.672285763889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45987.672285763889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45987.672285763889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45987.672285763889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45987.672285763889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45987.672285763889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45987.672285763889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45987.672285763889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45987.672285763889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45987.672285763889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45987.672285763889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45987.672285763889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45987.672285763889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45987.672285763889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45987.672285763889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45987.672285763889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45987.672285763889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45987.672285763889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45987.672285763889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45987.672285763889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45987.672285763889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45987.672285763889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45987.672285763889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45987.672285763889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45987.672285763889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45987.672285763889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45987.672285763889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45987.672285763889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45987.672285763889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45987.672285763889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45987.672285763889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45987.672285763889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45987.672285763889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45987.672285763889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45987.672285763889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45987.672285763889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45987.672285763889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45987.672285763889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45987.672285763889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45987.672285763889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45987.672285763889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45987.672285763889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45987.672285763889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45987.672285763889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45987.672285763889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45987.672285763889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45987.672285763889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45987.672285763889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45987.672285763889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45987.672285763889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45987.672285763889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45987.672285763889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45987.672285763889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45987.672285763889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45987.672285763889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45987.672285763889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45987.672285763889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45987.672285763889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45987.672285763889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45987.672285763889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45987.672285763889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45987.672285763889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45987.672285763889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45987.672285763889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45987.672285763889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45987.672285763889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45987.672285763889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45987.672285763889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45987.672285763889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45987.672285763889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45987.672285763889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45987.672285763889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45987.672285763889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45987.672285763889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45987.672285763889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45987.672285763889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45987.672285763889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45987.672285763889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45987.672285763889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45987.672285763889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45987.672285763889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45987.672285763889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45987.672285763889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45987.672285763889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45987.672285763889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45987.672285763889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45987.672285763889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45987.672285763889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45987.672285763889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45987.672285763889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45987.672285763889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45987.672285763889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45987.672285763889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45987.672285763889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45987.672285763889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45987.672285763889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45987.672285763889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45987.672285763889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45987.672285763889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45987.672285763889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45987.672285763889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45987.672285763889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45987.672285763889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45987.672285763889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45987.672285763889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45987.672285763889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45987.672285763889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45987.672285763889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45987.672285763889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45987.672285763889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45987.672285763889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45987.672285763889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45987.672285763889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45987.672285763889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45987.672285763889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45987.672285763889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45987.672285763889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45987.672285763889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45987.672285763889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45987.672285763889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45987.672285763889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45987.672285763889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45987.672285763889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45987.672285763889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45987.672285763889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45987.672285763889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45987.672285763889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45987.672285763889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45987.672285763889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45987.672285763889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45987.672285763889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45987.672285763889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45987.672285763889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45987.672285763889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45987.672285763889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45987.672285763889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45987.672285763889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45987.672285763889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45987.672285763889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45987.672285763889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45987.672285763889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45987.672285763889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45987.672285763889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45987.672285763889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45987.672285763889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45987.672285763889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45987.672285763889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45987.672285763889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45987.672285763889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45987.672285763889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45987.672285763889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45987.672285763889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45987.672285763889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45987.672285763889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45987.672285763889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45987.672285763889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45987.672285763889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45987.672285763889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45987.672285763889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45987.672285763889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45987.672285763889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45987.672285763889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45987.672285763889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45987.672285763889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45987.672285763889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45987.672285763889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45987.672285763889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45987.672285763889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45987.672285763889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45987.672285763889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45987.672285763889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45987.672285763889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45987.672285763889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45987.672285763889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45987.672285763889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45987.672285763889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45987.672285763889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45987.672285763889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45987.672285763889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45987.672285763889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45987.672285763889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45987.672285763889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45987.672285763889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45987.672285763889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45987.672285763889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45987.672285763889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45987.672285763889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45987.672285763889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45987.672285763889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45987.672285763889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45987.672285763889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45987.672285763889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45987.672285763889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45987.672285763889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45987.672285763889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45987.672285763889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45987.672285763889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45987.672285763889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45987.672285763889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45987.672285763889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45987.672285763889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45987.672285763889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45987.672285763889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45987.672285763889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45987.672285763889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45987.672285763889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45987.672285763889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45987.672285763889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45987.672285763889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45987.672285763889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45987.672285763889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45987.672285763889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45987.672285763889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45987.672285763889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45987.672285763889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45987.672285763889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45987.672285763889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45987.672285763889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45987.672285763889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45987.672285763889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45987.672285763889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45987.672285763889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45987.672285763889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45987.672285763889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45987.672285763889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45987.672285763889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45987.672285763889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45987.672285763889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45987.672285763889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45987.672285763889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45987.672285763889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45987.672285763889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45987.672285763889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45987.672285763889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45987.672285763889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45987.672285763889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45987.672285763889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45987.672285763889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45987.672285763889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45987.672285763889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45987.672285763889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45987.672285763889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45987.672285763889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45987.672285763889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45987.672285763889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45987.672285763889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45987.672285763889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45987.672285763889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45987.672285763889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45987.672285763889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45987.672285763889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45987.672285763889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45987.672285763889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45987.672285763889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45987.672285763889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45987.672285763889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45987.672285763889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45987.672285763889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45987.672285763889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45987.672285763889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45987.672285763889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45987.672285763889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45987.672285763889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45987.672285763889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45987.672285763889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45987.672285763889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45987.672285763889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45987.672285763889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45987.672285763889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45987.672285763889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45987.672285763889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45987.672285763889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45987.672285763889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45987.672285763889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45987.672285763889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45987.672285763889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45987.672285763889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45987.672285763889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45987.672285763889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45987.672285763889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45987.672285763889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45987.672285763889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45987.672285763889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45987.672285763889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45987.672285763889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45987.672285763889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45987.672285763889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45987.672285763889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45987.672285763889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45987.672285763889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45987.672285763889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45987.672285763889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45987.672285763889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45987.672285763889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45987.672285763889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45987.672285763889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45987.672285763889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45987.672285763889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45987.672285763889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45987.672285763889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45987.672285763889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45987.672285763889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45987.672285763889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45987.672285763889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45987.672285763889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45987.672285763889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45987.672285763889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45987.672285763889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45987.672285763889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45987.672285763889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45987.672285763889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45987.672285763889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45987.672285763889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45987.672285763889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45987.672285763889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45987.672285763889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45987.672285763889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45987.672285763889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45987.672285763889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45987.672285763889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45987.672285763889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45987.672285763889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45987.672285763889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45987.672285763889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45987.672285763889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45987.672285763889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45987.672285763889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45987.672285763889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45987.672285763889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45987.672285763889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45987.672285763889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45987.672285763889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45987.672285763889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45987.672285763889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45987.672285763889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45987.672285763889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45987.672285763889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45987.672285763889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45987.672285763889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45987.672285763889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45987.672285763889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45987.672285763889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45987.672285763889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45987.672285763889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45987.672285763889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45987.672285763889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45987.672285763889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45987.672285763889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45987.672285763889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45987.672285763889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45987.672285763889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45987.672285763889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45987.672285763889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45987.672285763889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45987.672285763889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45987.672285763889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45987.672285763889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45987.672285763889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45987.672285763889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45987.672285763889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45987.672285763889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45987.672285763889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45987.672285763889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45987.672285763889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45987.672285763889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45987.672285763889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45987.672285763889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45987.672285763889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45987.672285763889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45987.672285763889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45987.672285763889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45987.672285763889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45987.672285763889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45987.672285763889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45987.672285763889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45987.672285763889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45987.672285763889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45987.672285763889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45987.672285763889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45987.672285763889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45987.672285763889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45987.672285763889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45987.672285763889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45987.672285763889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45987.672285763889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45987.672285763889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45987.672285763889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45987.672285763889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45987.672285763889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45987.672285763889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45987.672285763889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45987.672285763889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45987.672285763889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45987.672285763889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45987.672285763889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45987.672285763889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45987.672285763889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45987.672285763889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45987.672285763889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45987.672285763889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45987.672285763889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45987.672285763889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45987.672285763889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45987.672285763889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45987.672285763889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45987.672285763889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45987.672285763889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45987.672285763889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45987.672285763889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45987.672285763889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45987.672285763889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45987.672285763889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45987.672285763889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45987.672285763889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45987.672285763889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45987.672285763889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45987.672285763889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45987.672285763889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45987.672285763889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45987.672285763889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45987.672285763889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45987.672285763889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45987.672285763889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45987.672285763889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45987.672285763889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45987.672285763889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45987.672285763889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45987.672285763889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45987.672285763889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45987.672285763889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45987.672285763889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45987.672285763889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45987.672285763889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45987.672285763889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45987.672285763889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45987.672285763889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45987.672285763889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45987.672285763889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45987.672285763889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45987.672285763889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45987.672285763889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45987.672285763889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45987.672285763889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45987.672285763889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45987.672285763889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45987.672285763889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45987.672285763889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45987.672285763889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45987.672285763889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45987.672285763889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45987.672285763889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45987.672285763889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45987.672285763889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45987.672285763889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45987.672285763889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45987.672285763889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45987.672285763889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45987.672285763889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45987.672285763889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45987.672285763889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45987.672285763889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45987.672285763889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45987.672285763889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45987.672285763889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45987.672285763889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45987.672285763889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45987.672285763889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45987.672285763889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45987.672285763889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45987.672285763889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45987.672285763889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45987.672285763889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45987.672285763889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45987.672285763889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45987.672285763889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45987.672285763889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45987.672285763889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45987.672285763889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45987.672285763889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45987.672285763889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45987.672285763889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45987.672285763889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45987.672285763889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45987.672285763889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45987.672285763889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45987.672285763889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45987.672285763889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45987.672285763889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45987.672285763889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45987.672285763889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45987.672285763889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45987.672285763889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45987.672285763889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45987.672285763889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45987.672285763889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45987.672285763889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45987.672285763889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45987.672285763889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45987.672285763889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45987.672285763889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45987.672285763889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45987.672285763889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45987.672285763889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45987.672285763889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45987.672285763889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45987.672285763889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45987.672285763889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45987.672285763889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45987.672285763889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45987.672285763889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45987.672285763889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45987.672285763889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45987.672285763889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45987.672285763889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45987.672285763889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45987.672285763889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45987.672285763889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45987.672285763889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45987.672285763889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45987.672285763889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45987.672285763889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45987.672285763889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45987.672285763889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45987.672285763889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45987.672285763889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45987.672285763889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45987.672285763889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45987.672285763889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45987.672285763889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45987.672285763889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45987.672285763889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45987.672285763889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45987.672285763889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45987.672285763889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45987.672285763889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45987.672285763889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45987.672285763889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45987.672285763889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45987.672285763889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45987.672285763889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45987.672285763889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45987.672285763889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45987.672285763889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45987.672285763889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45987.672285763889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45987.672285763889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45987.672285763889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45987.672285763889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45987.672285763889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45987.672285763889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45987.672285763889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45987.672285763889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45987.672285763889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45987.672285763889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45987.672285763889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45987.672285763889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45987.672285763889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45987.672285763889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45987.672285763889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45987.672285763889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45987.672285763889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45987.672285763889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45987.672285763889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45987.672285763889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45987.672285763889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45987.672285763889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45987.672285763889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45987.672285763889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45987.672285763889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45987.672285763889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45987.672285763889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45987.672285763889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45987.672285763889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45987.672285763889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45987.672285763889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45987.672285763889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45987.672285763889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45987.672285763889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45987.672285763889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45987.672285763889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45987.672285763889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45987.672285763889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45987.672285763889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45987.672285763889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45987.672285763889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45987.672285763889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45987.672285763889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45987.672285763889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45987.672285763889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45987.672285763889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45987.672285763889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45987.672285763889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45987.672285763889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45987.672285763889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45987.672285763889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45987.672285763889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45987.672285763889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45987.672285763889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45987.672285763889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45987.672285763889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45987.672285763889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45987.672285763889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45987.672285763889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45987.672285763889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45987.672285763889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45987.672285763889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45987.672285763889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45987.672285763889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45987.672285763889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45987.672285763889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45987.672285763889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45987.672285763889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45987.672285763889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45987.672285763889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45987.672285763889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45987.672285763889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45987.672285763889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45987.672285763889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45987.672285763889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45987.672285763889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45987.672285763889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45987.672285763889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45987.672285763889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45987.672285763889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45987.672285763889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45987.672285763889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45987.672285763889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45987.672285763889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45987.672285763889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45987.672285763889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45987.672285763889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45987.672285763889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45987.672285763889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45987.672285763889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45987.672285763889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45987.672285763889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45987.672285763889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45987.672285763889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45987.672285763889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45987.672285763889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45987.672285763889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45987.672285763889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45987.672285763889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45987.672285763889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45987.672285763889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45987.672285763889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45987.672285763889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45987.672285763889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45987.672285763889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45987.672285763889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45987.672285763889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45987.672285763889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45987.672285763889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45987.672285763889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45987.672285763889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45987.672285763889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45987.672285763889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45987.672285763889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45987.672285763889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45987.672285763889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45987.672285763889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45987.672285763889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45987.672285763889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45987.672285763889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45987.672285763889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45987.672285763889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45987.672285763889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45987.672285763889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45987.672285763889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45987.672285763889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45987.672285763889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45987.672285763889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45987.672285763889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45987.672285763889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45987.672285763889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45987.672285763889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45987.672285763889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45987.672285763889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45987.672285763889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45987.672285763889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45987.672285763889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45987.672285763889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45987.672285763889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45987.672285763889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45987.672285763889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45987.672285763889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45987.672285763889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45987.672285763889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45987.672285763889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45987.672285763889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45987.672285763889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45987.672285763889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45987.672285763889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45987.672285763889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45987.672285763889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45987.672285763889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45987.672285763889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45987.672285763889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45987.672285763889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45987.672285763889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45987.672285763889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45987.672285763889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45987.672285763889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45987.672285763889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45987.672285763889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45987.672285763889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45987.672285763889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45987.672285763889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45987.672285763889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45987.672285763889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45987.672285763889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45987.672285763889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45987.672285763889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45987.672285763889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45987.672285763889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45987.672285763889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45987.672285763889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45987.672285763889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45987.672285763889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45987.672285763889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45987.672285763889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45987.672285763889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45987.672285763889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45987.672285763889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45987.672285763889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45987.672285763889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45987.672285763889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45987.672285763889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45987.672285763889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45987.672285763889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45987.672285763889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45987.672285763889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45987.672285763889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45987.672285763889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45987.672285763889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45987.672285763889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45987.672285763889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45987.672285763889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45987.672285763889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45987.672285763889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45987.672285763889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45987.672285763889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45987.672285763889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45987.672285763889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45987.672285763889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45987.672285763889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45987.672285763889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45987.672285763889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45987.672285763889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45987.672285763889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45987.672285763889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45987.672285763889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45987.672285763889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45987.672285763889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45987.672285763889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45987.672285763889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45987.672285763889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45987.672285763889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45987.672285763889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45987.672285763889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45987.672285763889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45987.672285763889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45987.672285763889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45987.672285763889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45987.672285763889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45987.672285763889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45987.672285763889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45987.672285763889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45987.672285763889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45987.672285763889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45987.672285763889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45987.672285763889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45987.672285763889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45987.672285763889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45987.672285763889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45987.672285763889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45987.672285763889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45987.672285763889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45987.672285763889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45987.672285763889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45987.672285763889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45987.672285763889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45987.672285763889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45987.672285763889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45987.672285763889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45987.672285763889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45987.672285763889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45987.672285763889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45987.672285763889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45987.672285763889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45987.672285763889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45987.672285763889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45987.672285763889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45987.672285763889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45987.672285763889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45987.672285763889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45987.672285763889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45987.672285763889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45987.672285763889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45987.672285763889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45987.672285763889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45987.672285763889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45987.672285763889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45987.672285763889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45987.672285763889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45987.672285763889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45987.672285763889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45987.672285763889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45987.672285763889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45987.672285763889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45987.672285763889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45987.672285763889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45987.672285763889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45987.672285763889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45987.672285763889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45987.672285763889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45987.672285763889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45987.672285763889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45987.672285763889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45987.672285763889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45987.672285763889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45987.672285763889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45987.672285763889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45987.672285763889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45987.672285763889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45987.672285763889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45987.672285763889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45987.672285763889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45987.672285763889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45987.672285763889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45987.672285763889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45987.672285763889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45987.672285763889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45987.672285763889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45987.672285763889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45987.672285763889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45987.672285763889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45987.672285763889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45987.672285763889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45987.672285763889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45987.672285763889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45987.672285763889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45987.672285763889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45987.672285763889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45987.672285763889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45987.672285763889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45987.672285763889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45987.672285763889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45987.672285763889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45987.672285763889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45987.672285763889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45987.672285763889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45987.672285763889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45987.672285763889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45987.672285763889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45987.672285763889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45987.672285763889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45987.672285763889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45987.672285763889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45987.672285763889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45987.672285763889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45987.672285763889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45987.672285763889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45987.672285763889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45987.672285763889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45987.672285763889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45987.672285763889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284.1915681712926</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IFERROR(VLOOKUP(D4,DB!A:K,11,0),"")</f>
        <v/>
      </c>
      <c r="C3" s="90"/>
      <c r="D3" s="144"/>
      <c r="E3" s="91"/>
      <c r="F3" s="92"/>
      <c r="G3" s="93">
        <f t="shared" ref="G3:G36" ca="1" si="0">IFERROR(NOW()-F3,"")</f>
        <v>45987.672285763889</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45987.672285763889</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45987.672285763889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45987.672285763889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45987.672285763889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45987.672285763889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45987.672285763889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45987.672285763889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45987.672285763889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45987.672285763889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45987.672285763889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45987.672285763889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45987.672285763889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45987.672285763889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45987.672285763889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45987.672285763889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45987.672285763889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45987.672285763889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45987.672285763889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45987.672285763889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45987.672285763889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45987.672285763889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45987.672285763889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45987.672285763889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45987.672285763889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45987.672285763889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45987.672285763889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45987.672285763889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45987.672285763889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45987.672285763889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45987.672285763889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45987.672285763889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45987.672285763889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45987.672285763889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45987.672285763889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45987.672285763889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45987.672285763889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45987.672285763889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45987.672285763889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45987.672285763889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45987.672285763889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45987.672285763889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45987.672285763889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45987.672285763889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45987.672285763889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45987.672285763889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45987.672285763889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45987.672285763889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45987.672285763889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45987.672285763889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45987.672285763889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45987.672285763889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45987.672285763889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45987.672285763889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45987.672285763889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45987.672285763889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45987.672285763889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45987.672285763889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45987.672285763889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45987.672285763889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45987.672285763889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45987.672285763889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45987.672285763889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45987.672285763889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45987.672285763889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45987.672285763889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45987.672285763889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45987.672285763889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45987.672285763889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45987.672285763889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45987.672285763889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45987.672285763889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45987.672285763889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45987.672285763889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45987.672285763889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45987.672285763889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45987.672285763889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45987.672285763889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45987.672285763889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45987.672285763889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45987.672285763889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45987.672285763889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45987.672285763889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45987.672285763889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45987.672285763889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45987.672285763889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45987.672285763889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45987.672285763889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45987.672285763889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45987.672285763889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45987.672285763889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45987.672285763889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45987.672285763889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45987.672285763889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45987.672285763889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45987.672285763889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45987.672285763889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45987.672285763889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45987.672285763889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45987.672285763889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45987.672285763889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45987.672285763889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45987.672285763889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45987.672285763889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45987.672285763889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45987.672285763889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45987.672285763889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45987.672285763889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45987.672285763889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45987.672285763889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45987.672285763889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45987.672285763889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45987.672285763889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45987.672285763889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45987.672285763889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45987.672285763889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45987.672285763889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45987.672285763889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45987.672285763889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45987.672285763889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45987.672285763889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45987.672285763889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45987.672285763889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45987.672285763889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45987.672285763889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45987.672285763889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45987.672285763889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45987.672285763889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45987.672285763889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45987.672285763889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45987.672285763889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45987.672285763889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45987.672285763889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45987.672285763889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45987.672285763889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45987.672285763889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45987.672285763889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45987.672285763889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45987.672285763889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45987.672285763889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45987.672285763889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45987.672285763889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45987.672285763889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45987.672285763889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45987.672285763889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45987.672285763889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45987.672285763889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45987.672285763889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45987.672285763889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45987.672285763889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45987.672285763889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45987.672285763889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45987.672285763889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45987.672285763889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45987.672285763889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45987.672285763889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45987.672285763889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45987.672285763889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45987.672285763889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45987.672285763889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45987.672285763889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45987.672285763889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45987.672285763889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45987.672285763889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45987.672285763889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45987.672285763889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45987.672285763889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45987.672285763889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45987.672285763889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45987.672285763889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45987.672285763889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45987.672285763889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45987.672285763889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45987.672285763889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45987.672285763889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45987.672285763889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45987.672285763889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45987.672285763889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45987.672285763889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45987.672285763889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45987.672285763889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45987.672285763889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45987.672285763889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45987.672285763889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45987.672285763889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45987.672285763889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45987.672285763889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45987.672285763889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45987.672285763889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45987.672285763889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45987.672285763889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45987.672285763889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45987.672285763889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45987.672285763889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45987.672285763889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45987.672285763889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45987.672285763889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45987.672285763889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45987.672285763889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45987.672285763889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45987.672285763889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45987.672285763889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45987.672285763889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45987.672285763889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45987.672285763889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45987.672285763889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45987.672285763889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45987.672285763889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45987.672285763889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45987.672285763889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45987.672285763889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45987.672285763889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45987.672285763889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45987.672285763889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45987.672285763889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45987.672285763889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45987.672285763889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45987.672285763889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45987.672285763889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45987.672285763889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45987.672285763889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45987.672285763889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45987.672285763889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45987.672285763889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45987.672285763889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45987.672285763889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45987.672285763889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45987.672285763889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45987.672285763889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45987.672285763889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45987.672285763889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45987.672285763889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45987.672285763889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45987.672285763889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45987.672285763889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45987.672285763889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45987.672285763889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45987.672285763889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45987.672285763889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45987.672285763889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45987.672285763889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45987.672285763889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45987.672285763889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45987.672285763889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45987.672285763889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45987.672285763889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45987.672285763889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45987.672285763889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45987.672285763889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45987.672285763889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45987.672285763889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45987.672285763889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45987.672285763889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45987.672285763889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45987.672285763889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45987.672285763889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45987.672285763889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45987.672285763889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45987.672285763889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45987.672285763889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45987.672285763889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45987.672285763889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45987.672285763889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45987.672285763889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45987.672285763889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45987.672285763889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45987.672285763889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45987.672285763889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45987.672285763889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45987.672285763889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45987.672285763889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45987.672285763889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45987.672285763889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45987.672285763889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45987.672285763889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45987.672285763889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45987.672285763889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45987.672285763889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45987.672285763889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45987.672285763889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45987.672285763889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45987.672285763889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45987.672285763889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45987.672285763889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45987.672285763889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45987.672285763889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45987.672285763889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45987.672285763889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45987.672285763889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45987.672285763889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45987.672285763889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45987.672285763889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45987.672285763889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45987.672285763889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45987.672285763889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45987.672285763889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45987.672285763889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45987.672285763889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45987.672285763889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45987.672285763889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45987.672285763889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45987.672285763889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45987.672285763889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45987.672285763889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45987.672285763889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45987.672285763889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45987.672285763889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45987.672285763889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45987.672285763889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45987.672285763889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45987.672285763889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45987.672285763889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45987.672285763889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45987.672285763889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45987.672285763889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45987.672285763889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45987.672285763889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45987.672285763889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45987.672285763889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45987.672285763889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45987.672285763889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45987.672285763889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45987.672285763889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45987.672285763889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45987.672285763889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45987.672285763889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45987.672285763889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45987.672285763889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45987.672285763889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45987.672285763889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45987.672285763889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45987.672285763889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45987.672285763889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45987.672285763889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45987.672285763889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45987.672285763889</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95.840225578700483</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61.483408449072158</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39.01117465277639</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6.2989871527752257</v>
      </c>
      <c r="H5" s="119">
        <v>45981.360798611109</v>
      </c>
      <c r="I5" s="106" t="str">
        <f>IFERROR(VLOOKUP(D5,DB!A:F,6,0),"")</f>
        <v>SCECO</v>
      </c>
      <c r="J5" s="106" t="str">
        <f>IFERROR(VLOOKUP(D5,DB!A:G,7,0),"")</f>
        <v>Dead</v>
      </c>
      <c r="K5" s="106" t="s">
        <v>39120</v>
      </c>
      <c r="L5" s="106" t="str">
        <f>IFERROR(VLOOKUP(D5,DB!A:I,9,0),"")</f>
        <v>Latis</v>
      </c>
    </row>
    <row r="6" spans="1:13" s="39" customFormat="1">
      <c r="A6" s="37" t="s">
        <v>39121</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39122</v>
      </c>
      <c r="L6" s="37" t="str">
        <f>IFERROR(VLOOKUP(D6,DB!A:I,9,0),"")</f>
        <v>Latis</v>
      </c>
    </row>
    <row r="7" spans="1:13" s="39" customFormat="1">
      <c r="A7" s="37" t="s">
        <v>39121</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39123</v>
      </c>
      <c r="L7" s="37" t="str">
        <f>IFERROR(VLOOKUP(D7,DB!A:I,9,0),"")</f>
        <v>Latis</v>
      </c>
    </row>
    <row r="8" spans="1:13" s="39" customFormat="1">
      <c r="A8" s="37" t="s">
        <v>39121</v>
      </c>
      <c r="B8" s="37" t="str">
        <f>IFERROR(VLOOKUP(D8,DB!A:K,11,0),"")</f>
        <v>R5</v>
      </c>
      <c r="C8" s="37">
        <v>1</v>
      </c>
      <c r="D8" s="37" t="s">
        <v>38225</v>
      </c>
      <c r="E8" s="106" t="s">
        <v>39021</v>
      </c>
      <c r="F8" s="38" t="s">
        <v>24</v>
      </c>
      <c r="G8" s="108" t="str">
        <f ca="1">IFERROR(NOW()-F8,"")</f>
        <v/>
      </c>
      <c r="H8" s="38">
        <v>45987.617951388886</v>
      </c>
      <c r="I8" s="37" t="str">
        <f>IFERROR(VLOOKUP(D8,DB!A:F,6,0),"")</f>
        <v>SCECO</v>
      </c>
      <c r="J8" s="37" t="str">
        <f>IFERROR(VLOOKUP(D8,DB!A:G,7,0),"")</f>
        <v>Haj Removal</v>
      </c>
      <c r="K8" s="37" t="s">
        <v>39122</v>
      </c>
      <c r="L8" s="37" t="str">
        <f>IFERROR(VLOOKUP(D8,DB!A:I,9,0),"")</f>
        <v>Latis</v>
      </c>
    </row>
    <row r="9" spans="1:13" s="39" customFormat="1">
      <c r="A9" s="37" t="s">
        <v>39121</v>
      </c>
      <c r="B9" s="37" t="str">
        <f>IFERROR(VLOOKUP(D9,DB!A:K,11,0),"")</f>
        <v>R5</v>
      </c>
      <c r="C9" s="37">
        <v>1</v>
      </c>
      <c r="D9" s="37" t="s">
        <v>38449</v>
      </c>
      <c r="E9" s="106" t="s">
        <v>39021</v>
      </c>
      <c r="F9" s="38" t="s">
        <v>24</v>
      </c>
      <c r="G9" s="108" t="str">
        <f ca="1">IFERROR(NOW()-F9,"")</f>
        <v/>
      </c>
      <c r="H9" s="38">
        <v>45987.617951388886</v>
      </c>
      <c r="I9" s="37" t="str">
        <f>IFERROR(VLOOKUP(D9,DB!A:F,6,0),"")</f>
        <v>SCECO</v>
      </c>
      <c r="J9" s="37" t="str">
        <f>IFERROR(VLOOKUP(D9,DB!A:G,7,0),"")</f>
        <v>Haj Removal</v>
      </c>
      <c r="K9" s="37" t="s">
        <v>39122</v>
      </c>
      <c r="L9" s="37" t="str">
        <f>IFERROR(VLOOKUP(D9,DB!A:I,9,0),"")</f>
        <v>Latis</v>
      </c>
    </row>
    <row r="10" spans="1:13" s="39" customFormat="1">
      <c r="A10" s="37"/>
      <c r="B10" s="37" t="str">
        <f>IFERROR(VLOOKUP(D10,DB!A:K,11,0),"")</f>
        <v/>
      </c>
      <c r="C10" s="37"/>
      <c r="D10" s="37"/>
      <c r="E10" s="37"/>
      <c r="F10" s="38"/>
      <c r="G10" s="108">
        <f ca="1">IFERROR(NOW()-F10,"")</f>
        <v>45987.672285763889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45987.672285763889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45987.672285763889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45987.672285763889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45987.672285763889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45987.672285763889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45987.672285763889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45987.672285763889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45987.672285763889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45987.672285763889</v>
      </c>
      <c r="H19" s="38"/>
      <c r="I19" s="37" t="str">
        <f>IFERROR(VLOOKUP(D19,DB!A:F,6,0),"")</f>
        <v/>
      </c>
      <c r="J19" s="37" t="str">
        <f>IFERROR(VLOOKUP(D19,DB!A:G,7,0),"")</f>
        <v/>
      </c>
      <c r="K19" s="37"/>
      <c r="L19" s="37" t="str">
        <f>IFERROR(VLOOKUP(D19,DB!A:I,9,0),"")</f>
        <v/>
      </c>
    </row>
    <row r="20" spans="1:12" s="39" customFormat="1">
      <c r="A20" s="37"/>
      <c r="B20" s="147" t="str">
        <f>IFERROR(VLOOKUP(D20,DB!A:K,11,0),"")</f>
        <v/>
      </c>
      <c r="C20" s="37"/>
      <c r="D20" s="37"/>
      <c r="E20" s="37"/>
      <c r="F20" s="38"/>
      <c r="G20" s="148">
        <f ca="1">IFERROR(NOW()-F20,"")</f>
        <v>45987.672285763889</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ca="1">IFERROR(NOW()-F21,"")</f>
        <v>45987.672285763889</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ca="1">IFERROR(NOW()-F22,"")</f>
        <v>45987.672285763889</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ca="1">IFERROR(NOW()-F23,"")</f>
        <v>45987.672285763889</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ca="1">IFERROR(NOW()-F24,"")</f>
        <v>45987.672285763889</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ca="1">IFERROR(NOW()-F25,"")</f>
        <v>45987.672285763889</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ca="1">IFERROR(NOW()-F26,"")</f>
        <v>45987.672285763889</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ca="1">IFERROR(NOW()-F27,"")</f>
        <v>45987.672285763889</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ca="1">IFERROR(NOW()-F28,"")</f>
        <v>45987.672285763889</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ca="1">IFERROR(NOW()-F29,"")</f>
        <v>45987.672285763889</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ca="1">IFERROR(NOW()-F30,"")</f>
        <v>45987.672285763889</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ca="1">IFERROR(NOW()-F31,"")</f>
        <v>45987.672285763889</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ca="1">IFERROR(NOW()-F32,"")</f>
        <v>45987.672285763889</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45987.672285763889</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45987.672285763889</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45987.672285763889</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45987.672285763889</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45987.672285763889</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45987.672285763889</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45987.672285763889</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45987.672285763889</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45987.672285763889</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45987.672285763889</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ca="1">IFERROR(NOW()-F43,"")</f>
        <v>45987.672285763889</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ca="1">IFERROR(NOW()-F44,"")</f>
        <v>45987.672285763889</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ca="1">IFERROR(NOW()-F45,"")</f>
        <v>45987.672285763889</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ca="1">IFERROR(NOW()-F46,"")</f>
        <v>45987.672285763889</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ca="1">IFERROR(NOW()-F47,"")</f>
        <v>45987.672285763889</v>
      </c>
      <c r="H47" s="38"/>
      <c r="I47" s="147" t="str">
        <f>IFERROR(VLOOKUP(D47,DB!A:F,6,0),"")</f>
        <v/>
      </c>
      <c r="J47" s="147" t="str">
        <f>IFERROR(VLOOKUP(D47,DB!A:G,7,0),"")</f>
        <v/>
      </c>
      <c r="K47" s="3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45987.672285763889</v>
      </c>
      <c r="H2"/>
      <c r="I2" s="124" t="str">
        <f>IFERROR(VLOOKUP(D2,DB!A:F,6,0),"")</f>
        <v/>
      </c>
      <c r="J2" s="124" t="str">
        <f>IFERROR(VLOOKUP(D2,DB!A:G,7,0),"")</f>
        <v/>
      </c>
      <c r="K2" s="127"/>
      <c r="L2" s="128" t="str">
        <f>IFERROR(VLOOKUP(D2,DB!A:I,9,0),"")</f>
        <v/>
      </c>
    </row>
    <row r="3" spans="1:16382" ht="31.5" customHeight="1">
      <c r="A3"/>
      <c r="B3"/>
      <c r="C3" s="125"/>
      <c r="D3" s="122"/>
      <c r="E3" s="106"/>
      <c r="F3"/>
      <c r="G3" s="72">
        <f ca="1">IFERROR(NOW()-F3,"-")</f>
        <v>45987.672285763889</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45987.672285763889</v>
      </c>
      <c r="H4"/>
      <c r="I4" s="124" t="str">
        <f>IFERROR(VLOOKUP(D4,DB!A:F,6,0),"")</f>
        <v/>
      </c>
      <c r="J4" s="145" t="str">
        <f>IFERROR(VLOOKUP(D4,DB!A:G,7,0),"")</f>
        <v/>
      </c>
      <c r="K4" s="127"/>
      <c r="L4" s="146" t="str">
        <f>IFERROR(VLOOKUP(D4,DB!A:I,9,0),"")</f>
        <v/>
      </c>
    </row>
    <row r="5" spans="1:16382" ht="31.5" customHeight="1">
      <c r="A5"/>
      <c r="B5"/>
      <c r="C5" s="125"/>
      <c r="D5" s="122"/>
      <c r="E5" s="106"/>
      <c r="F5"/>
      <c r="G5" s="72">
        <f ca="1">IFERROR(NOW()-F5,"-")</f>
        <v>45987.672285763889</v>
      </c>
      <c r="H5"/>
      <c r="I5" s="124" t="str">
        <f>IFERROR(VLOOKUP(D5,DB!A:F,6,0),"")</f>
        <v/>
      </c>
      <c r="J5" s="145" t="str">
        <f>IFERROR(VLOOKUP(D5,DB!A:G,7,0),"")</f>
        <v/>
      </c>
      <c r="K5" s="127"/>
      <c r="L5" s="146" t="str">
        <f>IFERROR(VLOOKUP(D5,DB!A:I,9,0),"")</f>
        <v/>
      </c>
    </row>
    <row r="6" spans="1:16382" ht="31.5" customHeight="1">
      <c r="A6" s="123"/>
      <c r="B6" s="124" t="str">
        <f>IFERROR(VLOOKUP(D6,DB!A:K,11,0),"")</f>
        <v/>
      </c>
      <c r="C6" s="125"/>
      <c r="D6" s="124"/>
      <c r="E6" s="106"/>
      <c r="F6" s="126" t="s">
        <v>39124</v>
      </c>
      <c r="G6" s="72" t="str">
        <f t="shared" ref="G6:G7" ca="1" si="0">IFERROR(NOW()-F6,"-")</f>
        <v>-</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45987.672285763889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45987.672285763889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45987.672285763889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45987.672285763889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45987.672285763889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45987.672285763889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45987.672285763889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45987.672285763889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45987.672285763889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45987.672285763889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45987.672285763889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45987.672285763889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45987.672285763889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45987.672285763889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45987.672285763889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45987.672285763889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45987.672285763889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45987.672285763889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45987.672285763889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45987.672285763889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45987.672285763889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45987.672285763889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45987.672285763889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45987.672285763889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45987.672285763889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45987.672285763889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45987.672285763889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45987.672285763889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45987.672285763889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45987.672285763889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45987.672285763889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45987.672285763889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45987.672285763889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45987.672285763889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45987.672285763889</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